
<file path=[Content_Types].xml><?xml version="1.0" encoding="utf-8"?>
<Types xmlns="http://schemas.openxmlformats.org/package/2006/content-types">
  <Default Extension="xml" ContentType="application/vnd.openxmlformats-officedocument.spreadsheetml.sheet.main+xml"/>
  <Default Extension="vml" ContentType="application/vnd.openxmlformats-officedocument.vmlDrawing"/>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threadedcomments/threadedcomment.xml" ContentType="application/vnd.ms-excel.threadedcomments+xml"/>
  <Override PartName="/xl/worksheets/sheet3.xml" ContentType="application/vnd.openxmlformats-officedocument.spreadsheetml.worksheet+xml"/>
  <Override PartName="/xl/comments2.xml" ContentType="application/vnd.openxmlformats-officedocument.spreadsheetml.comments+xml"/>
  <Override PartName="/xl/threadedcomments/threadedcomment2.xml" ContentType="application/vnd.ms-excel.threadedcomments+xml"/>
  <Override PartName="/xl/worksheets/sheet4.xml" ContentType="application/vnd.openxmlformats-officedocument.spreadsheetml.worksheet+xml"/>
  <Override PartName="/xl/worksheets/sheet5.xml" ContentType="application/vnd.openxmlformats-officedocument.spreadsheetml.worksheet+xml"/>
  <Override PartName="/xl/comments3.xml" ContentType="application/vnd.openxmlformats-officedocument.spreadsheetml.comments+xml"/>
  <Override PartName="/xl/threadedcomments/threadedcomment3.xml" ContentType="application/vnd.ms-excel.threadedcomments+xml"/>
  <Override PartName="/xl/worksheets/sheet6.xml" ContentType="application/vnd.openxmlformats-officedocument.spreadsheetml.worksheet+xml"/>
  <Override PartName="/xl/comments4.xml" ContentType="application/vnd.openxmlformats-officedocument.spreadsheetml.comments+xml"/>
  <Override PartName="/xl/threadedcomments/threadedcomment4.xml" ContentType="application/vnd.ms-excel.threadedcomments+xml"/>
  <Override PartName="/xl/worksheets/sheet7.xml" ContentType="application/vnd.openxmlformats-officedocument.spreadsheetml.worksheet+xml"/>
  <Override PartName="/xl/worksheets/sheet8.xml" ContentType="application/vnd.openxmlformats-officedocument.spreadsheetml.worksheet+xml"/>
  <Override PartName="/xl/persons/person.xml" ContentType="application/vnd.ms-excel.person+xml"/>
</Types>
</file>

<file path=_rels/.rels>&#65279;<?xml version="1.0" encoding="utf-8"?><Relationships xmlns="http://schemas.openxmlformats.org/package/2006/relationships"><Relationship Type="http://schemas.openxmlformats.org/officeDocument/2006/relationships/officeDocument" Target="/xl/workbook.xml" Id="R066d4164fb2646bf" /></Relationships>
</file>

<file path=xl/workbook.xml><?xml version="1.0" encoding="utf-8"?>
<x:workbook xmlns:x="http://schemas.openxmlformats.org/spreadsheetml/2006/main">
  <x:sheets>
    <x:sheet xmlns:r="http://schemas.openxmlformats.org/officeDocument/2006/relationships" name="Overview" sheetId="1" r:id="Radd02b4d9ee34492"/>
    <x:sheet xmlns:r="http://schemas.openxmlformats.org/officeDocument/2006/relationships" name="Mission Budget" sheetId="2" r:id="Rd41bad6123ec421c"/>
    <x:sheet xmlns:r="http://schemas.openxmlformats.org/officeDocument/2006/relationships" name="Annual Plan" sheetId="3" r:id="R4302fc6720034152"/>
    <x:sheet xmlns:r="http://schemas.openxmlformats.org/officeDocument/2006/relationships" name="Annual Missions" sheetId="4" r:id="R51ae04f4640c4b89"/>
    <x:sheet xmlns:r="http://schemas.openxmlformats.org/officeDocument/2006/relationships" name="Workforce" sheetId="5" r:id="Rd9bc4266c6054756"/>
    <x:sheet xmlns:r="http://schemas.openxmlformats.org/officeDocument/2006/relationships" name="Response Costs" sheetId="6" r:id="R16d46a85b15143dc"/>
    <x:sheet xmlns:r="http://schemas.openxmlformats.org/officeDocument/2006/relationships" name="Implementation" sheetId="7" r:id="R06a09501006f4036"/>
    <x:sheet xmlns:r="http://schemas.openxmlformats.org/officeDocument/2006/relationships" name="Sources" sheetId="8" r:id="R8131a3bf3f1944e9"/>
  </x:sheets>
</x:workbook>
</file>

<file path=xl/comments1.xml><?xml version="1.0" encoding="utf-8"?>
<x:comments xmlns:x="http://schemas.openxmlformats.org/spreadsheetml/2006/main">
  <x:authors>
    <x:author>tc={8946FF51-055B-CE6E-FDF1-D0563C1EDCFC}</x:author>
    <x:author>tc={8519C970-7C56-2C69-4207-EDA6493A231C}</x:author>
    <x:author>tc={FD2497E1-291B-46CE-4546-A7FB36AA7A5F}</x:author>
    <x:author>tc={1459572C-79AD-1878-D2F8-D4DB718A0D96}</x:author>
    <x:author>tc={88336026-D887-5C5D-6F68-01648D5A20F7}</x:author>
    <x:author>tc={EA91A73F-EC0E-ABB9-1385-D17C2B0177F2}</x:author>
    <x:author>tc={380796C4-52B0-EDB7-6D80-8D92CF749EDE}</x:author>
    <x:author>tc={16AF0BA9-4E9C-6233-D211-AFAA7429915A}</x:author>
    <x:author>tc={731F267E-5DED-1EA8-C745-203CDC562E6A}</x:author>
    <x:author>tc={3F59DF46-934D-E719-FA30-9C68A4435B87}</x:author>
    <x:author>tc={58211A3A-8C77-460E-ED13-92041C022EBD}</x:author>
    <x:author>tc={8F2EF8EF-4480-FBE3-2D48-51476C14A294}</x:author>
    <x:author>tc={1636A7D6-34B1-E935-AFD5-AD70BC8A1920}</x:author>
    <x:author>tc={30BC70CD-0504-7E88-BD99-16C774AD636C}</x:author>
  </x:authors>
  <x:commentList>
    <x:comment ref="B7" authorId="0">
      <x:text>
        <x:r>
          <x:t>[Threaded comment]
Your version of Excel allows you to read this threaded comment; however, any edits to it will get removed if the file is opened in a newer version of Excel. Learn more: https://go.microsoft.com/fwlink/?linkid=870924
Comment:
    Policy assumptions: Chetuno AI Act discussion draft v0.3, Schedule B, September 11, 2026. Values throughout this input table are proposed allocations, not enacted funds, market quotations or CBO scores. See Sources for background references.</x:t>
        </x:r>
      </x:text>
    </x:comment>
    <x:comment ref="D7" authorId="1">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Water security and desalination. Amounts are nominal $ billions. Not an appropriation currently enacted, vendor quote, or CBO score. The related core input is in column B and discretionary authorization is formula-derived in column C.</x:t>
        </x:r>
      </x:text>
    </x:comment>
    <x:comment ref="D8" authorId="2">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Ecosystems, pollution, recycling and agriculture. Amounts are nominal $ billions. Not an appropriation currently enacted, vendor quote, or CBO score. The related core input is in column B and discretionary authorization is formula-derived in column C.</x:t>
        </x:r>
      </x:text>
    </x:comment>
    <x:comment ref="D9" authorId="3">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Weather observation, forecasting and warnings. Amounts are nominal $ billions. Not an appropriation currently enacted, vendor quote, or CBO score. The related core input is in column B and discretionary authorization is formula-derived in column C.</x:t>
        </x:r>
      </x:text>
    </x:comment>
    <x:comment ref="D10" authorId="4">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Permanent disaster-resilient infrastructure. Amounts are nominal $ billions. Not an appropriation currently enacted, vendor quote, or CBO score. The related core input is in column B and discretionary authorization is formula-derived in column C.</x:t>
        </x:r>
      </x:text>
    </x:comment>
    <x:comment ref="D11" authorId="5">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Mobile infrastructure and disaster robotics. Amounts are nominal $ billions. Not an appropriation currently enacted, vendor quote, or CBO score. The related core input is in column B and discretionary authorization is formula-derived in column C.</x:t>
        </x:r>
      </x:text>
    </x:comment>
    <x:comment ref="D12" authorId="6">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Healthcare and public-health AI. Amounts are nominal $ billions. Not an appropriation currently enacted, vendor quote, or CBO score. The related core input is in column B and discretionary authorization is formula-derived in column C.</x:t>
        </x:r>
      </x:text>
    </x:comment>
    <x:comment ref="D13" authorId="7">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Housing and construction robotics. Amounts are nominal $ billions. Not an appropriation currently enacted, vendor quote, or CBO score. The related core input is in column B and discretionary authorization is formula-derived in column C.</x:t>
        </x:r>
      </x:text>
    </x:comment>
    <x:comment ref="D14" authorId="8">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Education, legal access and civic services. Amounts are nominal $ billions. Not an appropriation currently enacted, vendor quote, or CBO score. The related core input is in column B and discretionary authorization is formula-derived in column C.</x:t>
        </x:r>
      </x:text>
    </x:comment>
    <x:comment ref="D15" authorId="9">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Civic work, workforce development and transition. Amounts are nominal $ billions. Not an appropriation currently enacted, vendor quote, or CBO score. The related core input is in column B and discretionary authorization is formula-derived in column C.</x:t>
        </x:r>
      </x:text>
    </x:comment>
    <x:comment ref="D16" authorId="10">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Scientific discovery, public compute and AI safety. Amounts are nominal $ billions. Not an appropriation currently enacted, vendor quote, or CBO score. The related core input is in column B and discretionary authorization is formula-derived in column C.</x:t>
        </x:r>
      </x:text>
    </x:comment>
    <x:comment ref="D17" authorId="11">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Efficient AI energy and water infrastructure. Amounts are nominal $ billions. Not an appropriation currently enacted, vendor quote, or CBO score. The related core input is in column B and discretionary authorization is formula-derived in column C.</x:t>
        </x:r>
      </x:text>
    </x:comment>
    <x:comment ref="D18" authorId="12">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Commission, independent oversight and evaluation. Amounts are nominal $ billions. Not an appropriation currently enacted, vendor quote, or CBO score. The related core input is in column B and discretionary authorization is formula-derived in column C.</x:t>
        </x:r>
      </x:text>
    </x:comment>
    <x:comment ref="D19" authorId="13">
      <x:text>
        <x:r>
          <x:t>[Threaded comment]
Your version of Excel allows you to read this threaded comment; however, any edits to it will get removed if the file is opened in a newer version of Excel. Learn more: https://go.microsoft.com/fwlink/?linkid=870924
Comment:
    Proposed policy allocation from consolidated draft v0.3, Schedule B: Program contingency and continuity reserve. Amounts are nominal $ billions. Not an appropriation currently enacted, vendor quote, or CBO score. The related core input is in column B and discretionary authorization is formula-derived in column C.</x:t>
        </x:r>
      </x:text>
    </x:comment>
  </x:commentList>
</x:comments>
</file>

<file path=xl/comments2.xml><?xml version="1.0" encoding="utf-8"?>
<x:comments xmlns:x="http://schemas.openxmlformats.org/spreadsheetml/2006/main">
  <x:authors>
    <x:author>tc={31E4A5F4-0C9C-9904-6DB0-288D3ECBAA70}</x:author>
  </x:authors>
  <x:commentList>
    <x:comment ref="B7" authorId="0">
      <x:text>
        <x:r>
          <x:t>[Threaded comment]
Your version of Excel allows you to read this threaded comment; however, any edits to it will get removed if the file is opened in a newer version of Excel. Learn more: https://go.microsoft.com/fwlink/?linkid=870924
Comment:
    Annual ramp from v0.3 Schedule A. Annual core and total columns are policy inputs; discretionary amounts are calculated as total minus core. The 10-year total reconciles to 1200 ($B).</x:t>
        </x:r>
      </x:text>
    </x:comment>
  </x:commentList>
</x:comments>
</file>

<file path=xl/comments3.xml><?xml version="1.0" encoding="utf-8"?>
<x:comments xmlns:x="http://schemas.openxmlformats.org/spreadsheetml/2006/main">
  <x:authors>
    <x:author>tc={4ACA37CA-4FF6-319E-FE52-82A015C74D41}</x:author>
    <x:author>tc={C37C1ABF-37AF-DA6B-879A-B0CB8C4B8EFD}</x:author>
    <x:author>tc={BE66D3BD-B743-450A-1E3B-A2C5A9B27D0A}</x:author>
  </x:authors>
  <x:commentList>
    <x:comment ref="B28" authorId="0">
      <x:text>
        <x:r>
          <x:t>[Threaded comment]
Your version of Excel allows you to read this threaded comment; however, any edits to it will get removed if the file is opened in a newer version of Excel. Learn more: https://go.microsoft.com/fwlink/?linkid=870924
Comment:
    Illustrative assumption: total slot cost increases 2.5% a year. This is not an inflation forecast. $75,000 first-year full slot cost and $20 wage proposal appear in the v0.3 workforce annex. Counts are FTE-years, not unique persons, guaranteed permanent positions or net jobs.</x:t>
        </x:r>
      </x:text>
    </x:comment>
    <x:comment ref="B18" authorId="1">
      <x:text>
        <x:r>
          <x:t>[Threaded comment]
Your version of Excel allows you to read this threaded comment; however, any edits to it will get removed if the file is opened in a newer version of Excel. Learn more: https://go.microsoft.com/fwlink/?linkid=870924
Comment:
    Planning assumption from the v0.3 workforce annex: $15,000 benefits/payroll cost per initial FTE-year. This is not an insurance quote or empirical national average; occupations and locations will differ.</x:t>
        </x:r>
      </x:text>
    </x:comment>
    <x:comment ref="B26" authorId="2">
      <x:text>
        <x:r>
          <x:t>[Threaded comment]
Your version of Excel allows you to read this threaded comment; however, any edits to it will get removed if the file is opened in a newer version of Excel. Learn more: https://go.microsoft.com/fwlink/?linkid=870924
Comment:
    Proposed $20/hour initial Corps minimum from section 305. This does not describe current law. Higher applicable minimum, prevailing, collective-bargaining or comparable program rates govern.</x:t>
        </x:r>
      </x:text>
    </x:comment>
  </x:commentList>
</x:comments>
</file>

<file path=xl/comments4.xml><?xml version="1.0" encoding="utf-8"?>
<x:comments xmlns:x="http://schemas.openxmlformats.org/spreadsheetml/2006/main">
  <x:authors>
    <x:author>tc={D7A9FBCC-E694-3F60-5ECE-FB7FE7DC18D1}</x:author>
  </x:authors>
  <x:commentList>
    <x:comment ref="C7" authorId="0">
      <x:text>
        <x:r>
          <x:t>[Threaded comment]
Your version of Excel allows you to read this threaded comment; however, any edits to it will get removed if the file is opened in a newer version of Excel. Learn more: https://go.microsoft.com/fwlink/?linkid=870924
Comment:
    Illustrative unit allowance from the v0.3 response cost annex, not a supplier quote. Procurement and field validation required. Technical background: https://www.nist.gov/el/intelligent-systems-division-73500/standard-test-methods-response-robots</x:t>
        </x:r>
      </x:text>
    </x:comment>
  </x:commentList>
</x:comments>
</file>

<file path=xl/sharedStrings.xml><?xml version="1.0" encoding="utf-8"?>
<x:sst xmlns:x="http://schemas.openxmlformats.org/spreadsheetml/2006/main"/>
</file>

<file path=xl/styles.xml><?xml version="1.0" encoding="utf-8"?>
<x:styleSheet xmlns:x="http://schemas.openxmlformats.org/spreadsheetml/2006/main">
  <x:numFmts count="7">
    <x:numFmt numFmtId="200" formatCode="#,##0.0;[Red](#,##0.0);–"/>
    <x:numFmt numFmtId="201" formatCode="0.000"/>
    <x:numFmt numFmtId="202" formatCode="$#,##0"/>
    <x:numFmt numFmtId="203" formatCode="0.0%"/>
    <x:numFmt numFmtId="204" formatCode="0.00%"/>
    <x:numFmt numFmtId="205" formatCode="#,##0"/>
    <x:numFmt numFmtId="206" formatCode="#,##0.0"/>
  </x:numFmts>
  <x:fonts count="8">
    <x:font>
      <x:sz val="11"/>
      <x:name val="Carlito"/>
    </x:font>
    <x:font>
      <x:sz val="11"/>
      <x:name val="Aptos"/>
    </x:font>
    <x:font>
      <x:sz val="10"/>
      <x:name val="Aptos"/>
    </x:font>
    <x:font>
      <x:b/>
      <x:sz val="17"/>
      <x:color rgb="FFFFFFFF"/>
      <x:name val="Aptos"/>
    </x:font>
    <x:font>
      <x:sz val="10"/>
      <x:color rgb="FF53616A"/>
      <x:name val="Aptos"/>
    </x:font>
    <x:font>
      <x:b/>
      <x:sz val="10"/>
      <x:color rgb="FFFFFFFF"/>
      <x:name val="Aptos"/>
    </x:font>
    <x:font>
      <x:sz val="10"/>
      <x:color rgb="FF1756A3"/>
      <x:name val="Aptos"/>
    </x:font>
    <x:font>
      <x:b/>
      <x:sz val="10"/>
      <x:name val="Aptos"/>
    </x:font>
  </x:fonts>
  <x:fills count="6">
    <x:fill>
      <x:patternFill patternType="none"/>
    </x:fill>
    <x:fill>
      <x:patternFill patternType="gray125"/>
    </x:fill>
    <x:fill>
      <x:patternFill patternType="solid">
        <x:fgColor rgb="FF163249"/>
      </x:patternFill>
    </x:fill>
    <x:fill>
      <x:patternFill patternType="solid">
        <x:fgColor rgb="FFE6EDF2"/>
      </x:patternFill>
    </x:fill>
    <x:fill>
      <x:patternFill patternType="solid">
        <x:fgColor rgb="FFF3F7FC"/>
      </x:patternFill>
    </x:fill>
    <x:fill>
      <x:patternFill patternType="solid">
        <x:fgColor rgb="FFE8F3EB"/>
      </x:patternFill>
    </x:fill>
  </x:fills>
  <x:borders count="2">
    <x:border/>
    <x:border/>
  </x:borders>
  <x:cellStyleXfs count="1">
    <x:xf numFmtId="0" fontId="0" fillId="0" borderId="0"/>
  </x:cellStyleXfs>
  <x:cellXfs count="172">
    <x:xf numFmtId="0" fontId="0" fillId="0" borderId="0" xfId="0"/>
    <x:xf numFmtId="0" fontId="0" fillId="0" borderId="1" xfId="0" applyNumberFormat="1" applyFont="1" applyFill="1" applyBorder="1"/>
    <x:xf numFmtId="0" fontId="1" fillId="0" borderId="0" xfId="0" applyNumberFormat="1" applyFont="1" applyFill="1" applyBorder="1"/>
    <x:xf numFmtId="0" fontId="1" fillId="0" borderId="1" xfId="0" applyNumberFormat="1" applyFont="1" applyFill="1" applyBorder="1"/>
    <x:xf numFmtId="0" fontId="2" fillId="0" borderId="0" xfId="0" applyNumberFormat="1" applyFont="1" applyFill="1" applyBorder="1"/>
    <x:xf numFmtId="0" fontId="2" fillId="0" borderId="1" xfId="0" applyNumberFormat="1" applyFont="1" applyFill="1" applyBorder="1"/>
    <x:xf numFmtId="0" fontId="2" fillId="2" borderId="0" xfId="0" applyNumberFormat="1" applyFont="1" applyFill="1" applyBorder="1"/>
    <x:xf numFmtId="0" fontId="3" fillId="2" borderId="0" xfId="0" applyNumberFormat="1" applyFont="1" applyFill="1" applyBorder="1"/>
    <x:xf numFmtId="0" fontId="3" fillId="2" borderId="0" xfId="0" applyNumberFormat="1" applyFont="1" applyFill="1" applyBorder="1" applyAlignment="1">
      <x:alignment wrapText="1"/>
    </x:xf>
    <x:xf numFmtId="0" fontId="3" fillId="2" borderId="0" xfId="0" applyNumberFormat="1" applyFont="1" applyFill="1" applyBorder="1" applyAlignment="1">
      <x:alignment vertical="center" wrapText="1"/>
    </x:xf>
    <x:xf numFmtId="0" fontId="2" fillId="2" borderId="1" xfId="0" applyNumberFormat="1" applyFont="1" applyFill="1" applyBorder="1"/>
    <x:xf numFmtId="0" fontId="3" fillId="2" borderId="1" xfId="0" applyNumberFormat="1" applyFont="1" applyFill="1" applyBorder="1"/>
    <x:xf numFmtId="0" fontId="3" fillId="2" borderId="1" xfId="0" applyNumberFormat="1" applyFont="1" applyFill="1" applyBorder="1" applyAlignment="1">
      <x:alignment wrapText="1"/>
    </x:xf>
    <x:xf numFmtId="0" fontId="3" fillId="2" borderId="1" xfId="0" applyNumberFormat="1" applyFont="1" applyFill="1" applyBorder="1" applyAlignment="1">
      <x:alignment vertical="center" wrapText="1"/>
    </x:xf>
    <x:xf numFmtId="0" fontId="2" fillId="3" borderId="0" xfId="0" applyNumberFormat="1" applyFont="1" applyFill="1" applyBorder="1"/>
    <x:xf numFmtId="0" fontId="4" fillId="3" borderId="0" xfId="0" applyNumberFormat="1" applyFont="1" applyFill="1" applyBorder="1"/>
    <x:xf numFmtId="0" fontId="4" fillId="3" borderId="0" xfId="0" applyNumberFormat="1" applyFont="1" applyFill="1" applyBorder="1" applyAlignment="1">
      <x:alignment wrapText="1"/>
    </x:xf>
    <x:xf numFmtId="0" fontId="4" fillId="3" borderId="0" xfId="0" applyNumberFormat="1" applyFont="1" applyFill="1" applyBorder="1" applyAlignment="1">
      <x:alignment vertical="center" wrapText="1"/>
    </x:xf>
    <x:xf numFmtId="0" fontId="2" fillId="3" borderId="1" xfId="0" applyNumberFormat="1" applyFont="1" applyFill="1" applyBorder="1"/>
    <x:xf numFmtId="0" fontId="4" fillId="3" borderId="1" xfId="0" applyNumberFormat="1" applyFont="1" applyFill="1" applyBorder="1"/>
    <x:xf numFmtId="0" fontId="4" fillId="3" borderId="1" xfId="0" applyNumberFormat="1" applyFont="1" applyFill="1" applyBorder="1" applyAlignment="1">
      <x:alignment wrapText="1"/>
    </x:xf>
    <x:xf numFmtId="0" fontId="4" fillId="3" borderId="1" xfId="0" applyNumberFormat="1" applyFont="1" applyFill="1" applyBorder="1" applyAlignment="1">
      <x:alignment vertical="center" wrapText="1"/>
    </x:xf>
    <x:xf numFmtId="0" fontId="5" fillId="2" borderId="0" xfId="0" applyNumberFormat="1" applyFont="1" applyFill="1" applyBorder="1"/>
    <x:xf numFmtId="0" fontId="5" fillId="2" borderId="0" xfId="0" applyNumberFormat="1" applyFont="1" applyFill="1" applyBorder="1" applyAlignment="1">
      <x:alignment wrapText="1"/>
    </x:xf>
    <x:xf numFmtId="0" fontId="5" fillId="2" borderId="0" xfId="0" applyNumberFormat="1" applyFont="1" applyFill="1" applyBorder="1" applyAlignment="1">
      <x:alignment vertical="center" wrapText="1"/>
    </x:xf>
    <x:xf numFmtId="0" fontId="5" fillId="2" borderId="1" xfId="0" applyNumberFormat="1" applyFont="1" applyFill="1" applyBorder="1"/>
    <x:xf numFmtId="0" fontId="5" fillId="2" borderId="1" xfId="0" applyNumberFormat="1" applyFont="1" applyFill="1" applyBorder="1" applyAlignment="1">
      <x:alignment wrapText="1"/>
    </x:xf>
    <x:xf numFmtId="0" fontId="5" fillId="2" borderId="1" xfId="0" applyNumberFormat="1" applyFont="1" applyFill="1" applyBorder="1" applyAlignment="1">
      <x:alignment vertical="center" wrapText="1"/>
    </x:xf>
    <x:xf numFmtId="0" fontId="2" fillId="0" borderId="0" xfId="0" applyNumberFormat="1" applyFont="1" applyFill="1" applyBorder="1" applyAlignment="1">
      <x:alignment wrapText="1"/>
    </x:xf>
    <x:xf numFmtId="0" fontId="2" fillId="0" borderId="1" xfId="0" applyNumberFormat="1" applyFont="1" applyFill="1" applyBorder="1" applyAlignment="1">
      <x:alignment wrapText="1"/>
    </x:xf>
    <x:xf numFmtId="200" fontId="2" fillId="0" borderId="0" xfId="0" applyNumberFormat="1" applyFont="1" applyFill="1" applyBorder="1" applyAlignment="1">
      <x:alignment wrapText="1"/>
    </x:xf>
    <x:xf numFmtId="200" fontId="2" fillId="0" borderId="0" xfId="0" applyNumberFormat="1" applyFont="1" applyFill="1" applyBorder="1"/>
    <x:xf numFmtId="200" fontId="2" fillId="0" borderId="1" xfId="0" applyNumberFormat="1" applyFont="1" applyFill="1" applyBorder="1" applyAlignment="1">
      <x:alignment wrapText="1"/>
    </x:xf>
    <x:xf numFmtId="200" fontId="2" fillId="0" borderId="1" xfId="0" applyNumberFormat="1" applyFont="1" applyFill="1" applyBorder="1"/>
    <x:xf numFmtId="200" fontId="6" fillId="0" borderId="0" xfId="0" applyNumberFormat="1" applyFont="1" applyFill="1" applyBorder="1" applyAlignment="1">
      <x:alignment wrapText="1"/>
    </x:xf>
    <x:xf numFmtId="200" fontId="6" fillId="0" borderId="1" xfId="0" applyNumberFormat="1" applyFont="1" applyFill="1" applyBorder="1" applyAlignment="1">
      <x:alignment wrapText="1"/>
    </x:xf>
    <x:xf numFmtId="200" fontId="6" fillId="4" borderId="0" xfId="0" applyNumberFormat="1" applyFont="1" applyFill="1" applyBorder="1" applyAlignment="1">
      <x:alignment wrapText="1"/>
    </x:xf>
    <x:xf numFmtId="200" fontId="6" fillId="4" borderId="1" xfId="0" applyNumberFormat="1" applyFont="1" applyFill="1" applyBorder="1" applyAlignment="1">
      <x:alignment wrapText="1"/>
    </x:xf>
    <x:xf numFmtId="0" fontId="2" fillId="5" borderId="0" xfId="0" applyNumberFormat="1" applyFont="1" applyFill="1" applyBorder="1"/>
    <x:xf numFmtId="200" fontId="2" fillId="5" borderId="0" xfId="0" applyNumberFormat="1" applyFont="1" applyFill="1" applyBorder="1"/>
    <x:xf numFmtId="0" fontId="2" fillId="5" borderId="1" xfId="0" applyNumberFormat="1" applyFont="1" applyFill="1" applyBorder="1"/>
    <x:xf numFmtId="200" fontId="2" fillId="5" borderId="1" xfId="0" applyNumberFormat="1" applyFont="1" applyFill="1" applyBorder="1"/>
    <x:xf numFmtId="0" fontId="7" fillId="5" borderId="0" xfId="0" applyNumberFormat="1" applyFont="1" applyFill="1" applyBorder="1"/>
    <x:xf numFmtId="200" fontId="7" fillId="5" borderId="0" xfId="0" applyNumberFormat="1" applyFont="1" applyFill="1" applyBorder="1"/>
    <x:xf numFmtId="0" fontId="7" fillId="5" borderId="1" xfId="0" applyNumberFormat="1" applyFont="1" applyFill="1" applyBorder="1"/>
    <x:xf numFmtId="200" fontId="7" fillId="5" borderId="1" xfId="0" applyNumberFormat="1" applyFont="1" applyFill="1" applyBorder="1"/>
    <x:xf numFmtId="200" fontId="6" fillId="0" borderId="0" xfId="0" applyNumberFormat="1" applyFont="1" applyFill="1" applyBorder="1"/>
    <x:xf numFmtId="200" fontId="6" fillId="0" borderId="1" xfId="0" applyNumberFormat="1" applyFont="1" applyFill="1" applyBorder="1"/>
    <x:xf numFmtId="200" fontId="6" fillId="4" borderId="0" xfId="0" applyNumberFormat="1" applyFont="1" applyFill="1" applyBorder="1"/>
    <x:xf numFmtId="200" fontId="6" fillId="4" borderId="1" xfId="0" applyNumberFormat="1" applyFont="1" applyFill="1" applyBorder="1"/>
    <x:xf numFmtId="201" fontId="2" fillId="0" borderId="0" xfId="0" applyNumberFormat="1" applyFont="1" applyFill="1" applyBorder="1"/>
    <x:xf numFmtId="201" fontId="2" fillId="0" borderId="1" xfId="0" applyNumberFormat="1" applyFont="1" applyFill="1" applyBorder="1"/>
    <x:xf numFmtId="201" fontId="2" fillId="5" borderId="0" xfId="0" applyNumberFormat="1" applyFont="1" applyFill="1" applyBorder="1"/>
    <x:xf numFmtId="201" fontId="2" fillId="5" borderId="1" xfId="0" applyNumberFormat="1" applyFont="1" applyFill="1" applyBorder="1"/>
    <x:xf numFmtId="201" fontId="7" fillId="5" borderId="0" xfId="0" applyNumberFormat="1" applyFont="1" applyFill="1" applyBorder="1"/>
    <x:xf numFmtId="201" fontId="7" fillId="5" borderId="1" xfId="0" applyNumberFormat="1" applyFont="1" applyFill="1" applyBorder="1"/>
    <x:xf numFmtId="0" fontId="6" fillId="0" borderId="0" xfId="0" applyNumberFormat="1" applyFont="1" applyFill="1" applyBorder="1" applyAlignment="1">
      <x:alignment wrapText="1"/>
    </x:xf>
    <x:xf numFmtId="0" fontId="6" fillId="0" borderId="1" xfId="0" applyNumberFormat="1" applyFont="1" applyFill="1" applyBorder="1" applyAlignment="1">
      <x:alignment wrapText="1"/>
    </x:xf>
    <x:xf numFmtId="0" fontId="6" fillId="4" borderId="0" xfId="0" applyNumberFormat="1" applyFont="1" applyFill="1" applyBorder="1" applyAlignment="1">
      <x:alignment wrapText="1"/>
    </x:xf>
    <x:xf numFmtId="0" fontId="6" fillId="4" borderId="1" xfId="0" applyNumberFormat="1" applyFont="1" applyFill="1" applyBorder="1" applyAlignment="1">
      <x:alignment wrapText="1"/>
    </x:xf>
    <x:xf numFmtId="202" fontId="2" fillId="0" borderId="0" xfId="0" applyNumberFormat="1" applyFont="1" applyFill="1" applyBorder="1" applyAlignment="1">
      <x:alignment wrapText="1"/>
    </x:xf>
    <x:xf numFmtId="202" fontId="2" fillId="0" borderId="1" xfId="0" applyNumberFormat="1" applyFont="1" applyFill="1" applyBorder="1" applyAlignment="1">
      <x:alignment wrapText="1"/>
    </x:xf>
    <x:xf numFmtId="202" fontId="7" fillId="5" borderId="0" xfId="0" applyNumberFormat="1" applyFont="1" applyFill="1" applyBorder="1"/>
    <x:xf numFmtId="202" fontId="7" fillId="5" borderId="1" xfId="0" applyNumberFormat="1" applyFont="1" applyFill="1" applyBorder="1"/>
    <x:xf numFmtId="203" fontId="2" fillId="0" borderId="0" xfId="0" applyNumberFormat="1" applyFont="1" applyFill="1" applyBorder="1"/>
    <x:xf numFmtId="203" fontId="2" fillId="0" borderId="1" xfId="0" applyNumberFormat="1" applyFont="1" applyFill="1" applyBorder="1"/>
    <x:xf numFmtId="204" fontId="2" fillId="0" borderId="0" xfId="0" applyNumberFormat="1" applyFont="1" applyFill="1" applyBorder="1"/>
    <x:xf numFmtId="204" fontId="2" fillId="0" borderId="1" xfId="0" applyNumberFormat="1" applyFont="1" applyFill="1" applyBorder="1"/>
    <x:xf numFmtId="202" fontId="6" fillId="0" borderId="0" xfId="0" applyNumberFormat="1" applyFont="1" applyFill="1" applyBorder="1" applyAlignment="1">
      <x:alignment wrapText="1"/>
    </x:xf>
    <x:xf numFmtId="202" fontId="6" fillId="0" borderId="1" xfId="0" applyNumberFormat="1" applyFont="1" applyFill="1" applyBorder="1" applyAlignment="1">
      <x:alignment wrapText="1"/>
    </x:xf>
    <x:xf numFmtId="202" fontId="6" fillId="4" borderId="0" xfId="0" applyNumberFormat="1" applyFont="1" applyFill="1" applyBorder="1" applyAlignment="1">
      <x:alignment wrapText="1"/>
    </x:xf>
    <x:xf numFmtId="202" fontId="6" fillId="4" borderId="1" xfId="0" applyNumberFormat="1" applyFont="1" applyFill="1" applyBorder="1" applyAlignment="1">
      <x:alignment wrapText="1"/>
    </x:xf>
    <x:xf numFmtId="0" fontId="6" fillId="0" borderId="0" xfId="0" applyNumberFormat="1" applyFont="1" applyFill="1" applyBorder="1"/>
    <x:xf numFmtId="203" fontId="6" fillId="0" borderId="0" xfId="0" applyNumberFormat="1" applyFont="1" applyFill="1" applyBorder="1"/>
    <x:xf numFmtId="0" fontId="6" fillId="0" borderId="1" xfId="0" applyNumberFormat="1" applyFont="1" applyFill="1" applyBorder="1"/>
    <x:xf numFmtId="203" fontId="6" fillId="0" borderId="1" xfId="0" applyNumberFormat="1" applyFont="1" applyFill="1" applyBorder="1"/>
    <x:xf numFmtId="0" fontId="6" fillId="4" borderId="0" xfId="0" applyNumberFormat="1" applyFont="1" applyFill="1" applyBorder="1"/>
    <x:xf numFmtId="203" fontId="6" fillId="4" borderId="0" xfId="0" applyNumberFormat="1" applyFont="1" applyFill="1" applyBorder="1"/>
    <x:xf numFmtId="0" fontId="6" fillId="4" borderId="1" xfId="0" applyNumberFormat="1" applyFont="1" applyFill="1" applyBorder="1"/>
    <x:xf numFmtId="203" fontId="6" fillId="4" borderId="1" xfId="0" applyNumberFormat="1" applyFont="1" applyFill="1" applyBorder="1"/>
    <x:xf numFmtId="203" fontId="6" fillId="4" borderId="0" xfId="0" applyNumberFormat="1" applyFont="1" applyFill="1" applyBorder="1" applyAlignment="1">
      <x:alignment wrapText="1"/>
    </x:xf>
    <x:xf numFmtId="204" fontId="2" fillId="0" borderId="0" xfId="0" applyNumberFormat="1" applyFont="1" applyFill="1" applyBorder="1" applyAlignment="1">
      <x:alignment wrapText="1"/>
    </x:xf>
    <x:xf numFmtId="203" fontId="6" fillId="4" borderId="1" xfId="0" applyNumberFormat="1" applyFont="1" applyFill="1" applyBorder="1" applyAlignment="1">
      <x:alignment wrapText="1"/>
    </x:xf>
    <x:xf numFmtId="204" fontId="2" fillId="0" borderId="1" xfId="0" applyNumberFormat="1" applyFont="1" applyFill="1" applyBorder="1" applyAlignment="1">
      <x:alignment wrapText="1"/>
    </x:xf>
    <x:xf numFmtId="202" fontId="2" fillId="0" borderId="0" xfId="0" applyNumberFormat="1" applyFont="1" applyFill="1" applyBorder="1"/>
    <x:xf numFmtId="202" fontId="2" fillId="0" borderId="1" xfId="0" applyNumberFormat="1" applyFont="1" applyFill="1" applyBorder="1"/>
    <x:xf numFmtId="205" fontId="2" fillId="0" borderId="0" xfId="0" applyNumberFormat="1" applyFont="1" applyFill="1" applyBorder="1"/>
    <x:xf numFmtId="205" fontId="7" fillId="5" borderId="0" xfId="0" applyNumberFormat="1" applyFont="1" applyFill="1" applyBorder="1"/>
    <x:xf numFmtId="205" fontId="2" fillId="0" borderId="1" xfId="0" applyNumberFormat="1" applyFont="1" applyFill="1" applyBorder="1"/>
    <x:xf numFmtId="205" fontId="7" fillId="5" borderId="1" xfId="0" applyNumberFormat="1" applyFont="1" applyFill="1" applyBorder="1"/>
    <x:xf numFmtId="206" fontId="2" fillId="0" borderId="0" xfId="0" applyNumberFormat="1" applyFont="1" applyFill="1" applyBorder="1" applyAlignment="1">
      <x:alignment wrapText="1"/>
    </x:xf>
    <x:xf numFmtId="206" fontId="2" fillId="0" borderId="1" xfId="0" applyNumberFormat="1" applyFont="1" applyFill="1" applyBorder="1" applyAlignment="1">
      <x:alignment wrapText="1"/>
    </x:xf>
    <x:xf numFmtId="205" fontId="2" fillId="0" borderId="0" xfId="0" applyNumberFormat="1" applyFont="1" applyFill="1" applyBorder="1" applyAlignment="1">
      <x:alignment wrapText="1"/>
    </x:xf>
    <x:xf numFmtId="205" fontId="2" fillId="0" borderId="1" xfId="0" applyNumberFormat="1" applyFont="1" applyFill="1" applyBorder="1" applyAlignment="1">
      <x:alignment wrapText="1"/>
    </x:xf>
    <x:xf numFmtId="201" fontId="2" fillId="0" borderId="0" xfId="0" applyNumberFormat="1" applyFont="1" applyFill="1" applyBorder="1" applyAlignment="1">
      <x:alignment wrapText="1"/>
    </x:xf>
    <x:xf numFmtId="201" fontId="2" fillId="0" borderId="1" xfId="0" applyNumberFormat="1" applyFont="1" applyFill="1" applyBorder="1" applyAlignment="1">
      <x:alignment wrapText="1"/>
    </x:xf>
    <x:xf numFmtId="0" fontId="2" fillId="5" borderId="0" xfId="0" applyNumberFormat="1" applyFont="1" applyFill="1" applyBorder="1" applyAlignment="1">
      <x:alignment wrapText="1"/>
    </x:xf>
    <x:xf numFmtId="206" fontId="2" fillId="5" borderId="0" xfId="0" applyNumberFormat="1" applyFont="1" applyFill="1" applyBorder="1" applyAlignment="1">
      <x:alignment wrapText="1"/>
    </x:xf>
    <x:xf numFmtId="0" fontId="2" fillId="5" borderId="1" xfId="0" applyNumberFormat="1" applyFont="1" applyFill="1" applyBorder="1" applyAlignment="1">
      <x:alignment wrapText="1"/>
    </x:xf>
    <x:xf numFmtId="206" fontId="2" fillId="5" borderId="1" xfId="0" applyNumberFormat="1" applyFont="1" applyFill="1" applyBorder="1" applyAlignment="1">
      <x:alignment wrapText="1"/>
    </x:xf>
    <x:xf numFmtId="0" fontId="7" fillId="5" borderId="0" xfId="0" applyNumberFormat="1" applyFont="1" applyFill="1" applyBorder="1" applyAlignment="1">
      <x:alignment wrapText="1"/>
    </x:xf>
    <x:xf numFmtId="206" fontId="7" fillId="5" borderId="0" xfId="0" applyNumberFormat="1" applyFont="1" applyFill="1" applyBorder="1" applyAlignment="1">
      <x:alignment wrapText="1"/>
    </x:xf>
    <x:xf numFmtId="0" fontId="7" fillId="5" borderId="1" xfId="0" applyNumberFormat="1" applyFont="1" applyFill="1" applyBorder="1" applyAlignment="1">
      <x:alignment wrapText="1"/>
    </x:xf>
    <x:xf numFmtId="206" fontId="7" fillId="5" borderId="1" xfId="0" applyNumberFormat="1" applyFont="1" applyFill="1" applyBorder="1" applyAlignment="1">
      <x:alignment wrapText="1"/>
    </x:xf>
    <x:xf numFmtId="0" fontId="2" fillId="3" borderId="0" xfId="0" applyNumberFormat="1" applyFont="1" applyFill="1" applyBorder="1" applyAlignment="1">
      <x:alignment wrapText="1"/>
    </x:xf>
    <x:xf numFmtId="0" fontId="2" fillId="3" borderId="1" xfId="0" applyNumberFormat="1" applyFont="1" applyFill="1" applyBorder="1" applyAlignment="1">
      <x:alignment wrapText="1"/>
    </x:xf>
    <x:xf numFmtId="0" fontId="0" fillId="0" borderId="0" xfId="0" applyNumberFormat="1" applyFont="1" applyFill="1" applyBorder="1" applyAlignment="1">
      <x:alignment vertical="center"/>
    </x:xf>
    <x:xf numFmtId="0" fontId="2" fillId="0" borderId="0" xfId="0" applyNumberFormat="1" applyFont="1" applyFill="1" applyBorder="1" applyAlignment="1">
      <x:alignment vertical="center"/>
    </x:xf>
    <x:xf numFmtId="0" fontId="7" fillId="5" borderId="0" xfId="0" applyNumberFormat="1" applyFont="1" applyFill="1" applyBorder="1" applyAlignment="1">
      <x:alignment vertical="center" wrapText="1"/>
    </x:xf>
    <x:xf numFmtId="206" fontId="7" fillId="5" borderId="0" xfId="0" applyNumberFormat="1" applyFont="1" applyFill="1" applyBorder="1" applyAlignment="1">
      <x:alignment vertical="center" wrapText="1"/>
    </x:xf>
    <x:xf numFmtId="0" fontId="2" fillId="0" borderId="0" xfId="0" applyNumberFormat="1" applyFont="1" applyFill="1" applyBorder="1" applyAlignment="1">
      <x:alignment vertical="center" wrapText="1"/>
    </x:xf>
    <x:xf numFmtId="206" fontId="2" fillId="0" borderId="0" xfId="0" applyNumberFormat="1" applyFont="1" applyFill="1" applyBorder="1" applyAlignment="1">
      <x:alignment vertical="center" wrapText="1"/>
    </x:xf>
    <x:xf numFmtId="205" fontId="2" fillId="0" borderId="0" xfId="0" applyNumberFormat="1" applyFont="1" applyFill="1" applyBorder="1" applyAlignment="1">
      <x:alignment vertical="center" wrapText="1"/>
    </x:xf>
    <x:xf numFmtId="201" fontId="2" fillId="0" borderId="0" xfId="0" applyNumberFormat="1" applyFont="1" applyFill="1" applyBorder="1" applyAlignment="1">
      <x:alignment vertical="center" wrapText="1"/>
    </x:xf>
    <x:xf numFmtId="0" fontId="2" fillId="3" borderId="0" xfId="0" applyNumberFormat="1" applyFont="1" applyFill="1" applyBorder="1" applyAlignment="1">
      <x:alignment vertical="center" wrapText="1"/>
    </x:xf>
    <x:xf numFmtId="0" fontId="0" fillId="0" borderId="1" xfId="0" applyNumberFormat="1" applyFont="1" applyFill="1" applyBorder="1" applyAlignment="1">
      <x:alignment vertical="center"/>
    </x:xf>
    <x:xf numFmtId="0" fontId="2" fillId="0" borderId="1" xfId="0" applyNumberFormat="1" applyFont="1" applyFill="1" applyBorder="1" applyAlignment="1">
      <x:alignment vertical="center"/>
    </x:xf>
    <x:xf numFmtId="0" fontId="7" fillId="5" borderId="1" xfId="0" applyNumberFormat="1" applyFont="1" applyFill="1" applyBorder="1" applyAlignment="1">
      <x:alignment vertical="center" wrapText="1"/>
    </x:xf>
    <x:xf numFmtId="206" fontId="7" fillId="5" borderId="1" xfId="0" applyNumberFormat="1" applyFont="1" applyFill="1" applyBorder="1" applyAlignment="1">
      <x:alignment vertical="center" wrapText="1"/>
    </x:xf>
    <x:xf numFmtId="0" fontId="2" fillId="0" borderId="1" xfId="0" applyNumberFormat="1" applyFont="1" applyFill="1" applyBorder="1" applyAlignment="1">
      <x:alignment vertical="center" wrapText="1"/>
    </x:xf>
    <x:xf numFmtId="206" fontId="2" fillId="0" borderId="1" xfId="0" applyNumberFormat="1" applyFont="1" applyFill="1" applyBorder="1" applyAlignment="1">
      <x:alignment vertical="center" wrapText="1"/>
    </x:xf>
    <x:xf numFmtId="205" fontId="2" fillId="0" borderId="1" xfId="0" applyNumberFormat="1" applyFont="1" applyFill="1" applyBorder="1" applyAlignment="1">
      <x:alignment vertical="center" wrapText="1"/>
    </x:xf>
    <x:xf numFmtId="201" fontId="2" fillId="0" borderId="1" xfId="0" applyNumberFormat="1" applyFont="1" applyFill="1" applyBorder="1" applyAlignment="1">
      <x:alignment vertical="center" wrapText="1"/>
    </x:xf>
    <x:xf numFmtId="0" fontId="2" fillId="3" borderId="1" xfId="0" applyNumberFormat="1" applyFont="1" applyFill="1" applyBorder="1" applyAlignment="1">
      <x:alignment vertical="center" wrapText="1"/>
    </x:xf>
    <x:xf numFmtId="200" fontId="6" fillId="4" borderId="0" xfId="0" applyNumberFormat="1" applyFont="1" applyFill="1" applyBorder="1" applyAlignment="1">
      <x:alignment vertical="center" wrapText="1"/>
    </x:xf>
    <x:xf numFmtId="200" fontId="2" fillId="0" borderId="0" xfId="0" applyNumberFormat="1" applyFont="1" applyFill="1" applyBorder="1" applyAlignment="1">
      <x:alignment vertical="center" wrapText="1"/>
    </x:xf>
    <x:xf numFmtId="0" fontId="7" fillId="5" borderId="0" xfId="0" applyNumberFormat="1" applyFont="1" applyFill="1" applyBorder="1" applyAlignment="1">
      <x:alignment vertical="center"/>
    </x:xf>
    <x:xf numFmtId="200" fontId="7" fillId="5" borderId="0" xfId="0" applyNumberFormat="1" applyFont="1" applyFill="1" applyBorder="1" applyAlignment="1">
      <x:alignment vertical="center"/>
    </x:xf>
    <x:xf numFmtId="200" fontId="6" fillId="4" borderId="1" xfId="0" applyNumberFormat="1" applyFont="1" applyFill="1" applyBorder="1" applyAlignment="1">
      <x:alignment vertical="center" wrapText="1"/>
    </x:xf>
    <x:xf numFmtId="200" fontId="2" fillId="0" borderId="1" xfId="0" applyNumberFormat="1" applyFont="1" applyFill="1" applyBorder="1" applyAlignment="1">
      <x:alignment vertical="center" wrapText="1"/>
    </x:xf>
    <x:xf numFmtId="0" fontId="7" fillId="5" borderId="1" xfId="0" applyNumberFormat="1" applyFont="1" applyFill="1" applyBorder="1" applyAlignment="1">
      <x:alignment vertical="center"/>
    </x:xf>
    <x:xf numFmtId="200" fontId="7" fillId="5" borderId="1" xfId="0" applyNumberFormat="1" applyFont="1" applyFill="1" applyBorder="1" applyAlignment="1">
      <x:alignment vertical="center"/>
    </x:xf>
    <x:xf numFmtId="200" fontId="6" fillId="4" borderId="0" xfId="0" applyNumberFormat="1" applyFont="1" applyFill="1" applyBorder="1" applyAlignment="1">
      <x:alignment vertical="center"/>
    </x:xf>
    <x:xf numFmtId="200" fontId="2" fillId="0" borderId="0" xfId="0" applyNumberFormat="1" applyFont="1" applyFill="1" applyBorder="1" applyAlignment="1">
      <x:alignment vertical="center"/>
    </x:xf>
    <x:xf numFmtId="200" fontId="6" fillId="4" borderId="1" xfId="0" applyNumberFormat="1" applyFont="1" applyFill="1" applyBorder="1" applyAlignment="1">
      <x:alignment vertical="center"/>
    </x:xf>
    <x:xf numFmtId="200" fontId="2" fillId="0" borderId="1" xfId="0" applyNumberFormat="1" applyFont="1" applyFill="1" applyBorder="1" applyAlignment="1">
      <x:alignment vertical="center"/>
    </x:xf>
    <x:xf numFmtId="201" fontId="2" fillId="0" borderId="0" xfId="0" applyNumberFormat="1" applyFont="1" applyFill="1" applyBorder="1" applyAlignment="1">
      <x:alignment vertical="center"/>
    </x:xf>
    <x:xf numFmtId="201" fontId="7" fillId="5" borderId="0" xfId="0" applyNumberFormat="1" applyFont="1" applyFill="1" applyBorder="1" applyAlignment="1">
      <x:alignment vertical="center"/>
    </x:xf>
    <x:xf numFmtId="201" fontId="2" fillId="0" borderId="1" xfId="0" applyNumberFormat="1" applyFont="1" applyFill="1" applyBorder="1" applyAlignment="1">
      <x:alignment vertical="center"/>
    </x:xf>
    <x:xf numFmtId="201" fontId="7" fillId="5" borderId="1" xfId="0" applyNumberFormat="1" applyFont="1" applyFill="1" applyBorder="1" applyAlignment="1">
      <x:alignment vertical="center"/>
    </x:xf>
    <x:xf numFmtId="202" fontId="2" fillId="0" borderId="0" xfId="0" applyNumberFormat="1" applyFont="1" applyFill="1" applyBorder="1" applyAlignment="1">
      <x:alignment vertical="center" wrapText="1"/>
    </x:xf>
    <x:xf numFmtId="202" fontId="6" fillId="4" borderId="0" xfId="0" applyNumberFormat="1" applyFont="1" applyFill="1" applyBorder="1" applyAlignment="1">
      <x:alignment vertical="center" wrapText="1"/>
    </x:xf>
    <x:xf numFmtId="202" fontId="7" fillId="5" borderId="0" xfId="0" applyNumberFormat="1" applyFont="1" applyFill="1" applyBorder="1" applyAlignment="1">
      <x:alignment vertical="center"/>
    </x:xf>
    <x:xf numFmtId="0" fontId="6" fillId="4" borderId="0" xfId="0" applyNumberFormat="1" applyFont="1" applyFill="1" applyBorder="1" applyAlignment="1">
      <x:alignment vertical="center" wrapText="1"/>
    </x:xf>
    <x:xf numFmtId="203" fontId="6" fillId="4" borderId="0" xfId="0" applyNumberFormat="1" applyFont="1" applyFill="1" applyBorder="1" applyAlignment="1">
      <x:alignment vertical="center" wrapText="1"/>
    </x:xf>
    <x:xf numFmtId="204" fontId="2" fillId="0" borderId="0" xfId="0" applyNumberFormat="1" applyFont="1" applyFill="1" applyBorder="1" applyAlignment="1">
      <x:alignment vertical="center" wrapText="1"/>
    </x:xf>
    <x:xf numFmtId="202" fontId="2" fillId="0" borderId="0" xfId="0" applyNumberFormat="1" applyFont="1" applyFill="1" applyBorder="1" applyAlignment="1">
      <x:alignment vertical="center"/>
    </x:xf>
    <x:xf numFmtId="205" fontId="2" fillId="0" borderId="0" xfId="0" applyNumberFormat="1" applyFont="1" applyFill="1" applyBorder="1" applyAlignment="1">
      <x:alignment vertical="center"/>
    </x:xf>
    <x:xf numFmtId="205" fontId="7" fillId="5" borderId="0" xfId="0" applyNumberFormat="1" applyFont="1" applyFill="1" applyBorder="1" applyAlignment="1">
      <x:alignment vertical="center"/>
    </x:xf>
    <x:xf numFmtId="202" fontId="2" fillId="0" borderId="1" xfId="0" applyNumberFormat="1" applyFont="1" applyFill="1" applyBorder="1" applyAlignment="1">
      <x:alignment vertical="center" wrapText="1"/>
    </x:xf>
    <x:xf numFmtId="202" fontId="6" fillId="4" borderId="1" xfId="0" applyNumberFormat="1" applyFont="1" applyFill="1" applyBorder="1" applyAlignment="1">
      <x:alignment vertical="center" wrapText="1"/>
    </x:xf>
    <x:xf numFmtId="202" fontId="7" fillId="5" borderId="1" xfId="0" applyNumberFormat="1" applyFont="1" applyFill="1" applyBorder="1" applyAlignment="1">
      <x:alignment vertical="center"/>
    </x:xf>
    <x:xf numFmtId="0" fontId="6" fillId="4" borderId="1" xfId="0" applyNumberFormat="1" applyFont="1" applyFill="1" applyBorder="1" applyAlignment="1">
      <x:alignment vertical="center" wrapText="1"/>
    </x:xf>
    <x:xf numFmtId="203" fontId="6" fillId="4" borderId="1" xfId="0" applyNumberFormat="1" applyFont="1" applyFill="1" applyBorder="1" applyAlignment="1">
      <x:alignment vertical="center" wrapText="1"/>
    </x:xf>
    <x:xf numFmtId="204" fontId="2" fillId="0" borderId="1" xfId="0" applyNumberFormat="1" applyFont="1" applyFill="1" applyBorder="1" applyAlignment="1">
      <x:alignment vertical="center" wrapText="1"/>
    </x:xf>
    <x:xf numFmtId="202" fontId="2" fillId="0" borderId="1" xfId="0" applyNumberFormat="1" applyFont="1" applyFill="1" applyBorder="1" applyAlignment="1">
      <x:alignment vertical="center"/>
    </x:xf>
    <x:xf numFmtId="205" fontId="2" fillId="0" borderId="1" xfId="0" applyNumberFormat="1" applyFont="1" applyFill="1" applyBorder="1" applyAlignment="1">
      <x:alignment vertical="center"/>
    </x:xf>
    <x:xf numFmtId="205" fontId="7" fillId="5" borderId="1" xfId="0" applyNumberFormat="1" applyFont="1" applyFill="1" applyBorder="1" applyAlignment="1">
      <x:alignment vertical="center"/>
    </x:xf>
    <x:xf numFmtId="206" fontId="7" fillId="5" borderId="0" xfId="0" applyNumberFormat="1" applyFont="1" applyFill="1" applyBorder="1" applyAlignment="1">
      <x:alignment horizontal="center" vertical="center" wrapText="1"/>
    </x:xf>
    <x:xf numFmtId="206" fontId="2" fillId="0" borderId="0" xfId="0" applyNumberFormat="1" applyFont="1" applyFill="1" applyBorder="1" applyAlignment="1">
      <x:alignment horizontal="center" vertical="center" wrapText="1"/>
    </x:xf>
    <x:xf numFmtId="205" fontId="2" fillId="0" borderId="0" xfId="0" applyNumberFormat="1" applyFont="1" applyFill="1" applyBorder="1" applyAlignment="1">
      <x:alignment horizontal="center" vertical="center" wrapText="1"/>
    </x:xf>
    <x:xf numFmtId="201" fontId="2" fillId="0" borderId="0" xfId="0" applyNumberFormat="1" applyFont="1" applyFill="1" applyBorder="1" applyAlignment="1">
      <x:alignment horizontal="center" vertical="center" wrapText="1"/>
    </x:xf>
    <x:xf numFmtId="206" fontId="7" fillId="5" borderId="1" xfId="0" applyNumberFormat="1" applyFont="1" applyFill="1" applyBorder="1" applyAlignment="1">
      <x:alignment horizontal="center" vertical="center" wrapText="1"/>
    </x:xf>
    <x:xf numFmtId="206" fontId="2" fillId="0" borderId="1" xfId="0" applyNumberFormat="1" applyFont="1" applyFill="1" applyBorder="1" applyAlignment="1">
      <x:alignment horizontal="center" vertical="center" wrapText="1"/>
    </x:xf>
    <x:xf numFmtId="205" fontId="2" fillId="0" borderId="1" xfId="0" applyNumberFormat="1" applyFont="1" applyFill="1" applyBorder="1" applyAlignment="1">
      <x:alignment horizontal="center" vertical="center" wrapText="1"/>
    </x:xf>
    <x:xf numFmtId="201" fontId="2" fillId="0" borderId="1" xfId="0" applyNumberFormat="1" applyFont="1" applyFill="1" applyBorder="1" applyAlignment="1">
      <x:alignment horizontal="center" vertical="center" wrapText="1"/>
    </x:xf>
    <x:xf numFmtId="200" fontId="6" fillId="4" borderId="0" xfId="0" applyNumberFormat="1" applyFont="1" applyFill="1" applyBorder="1" applyAlignment="1">
      <x:alignment horizontal="center" vertical="center" wrapText="1"/>
    </x:xf>
    <x:xf numFmtId="200" fontId="2" fillId="0" borderId="0" xfId="0" applyNumberFormat="1" applyFont="1" applyFill="1" applyBorder="1" applyAlignment="1">
      <x:alignment horizontal="center" vertical="center" wrapText="1"/>
    </x:xf>
    <x:xf numFmtId="200" fontId="7" fillId="5" borderId="0" xfId="0" applyNumberFormat="1" applyFont="1" applyFill="1" applyBorder="1" applyAlignment="1">
      <x:alignment horizontal="center" vertical="center"/>
    </x:xf>
    <x:xf numFmtId="200" fontId="6" fillId="4" borderId="1" xfId="0" applyNumberFormat="1" applyFont="1" applyFill="1" applyBorder="1" applyAlignment="1">
      <x:alignment horizontal="center" vertical="center" wrapText="1"/>
    </x:xf>
    <x:xf numFmtId="200" fontId="2" fillId="0" borderId="1" xfId="0" applyNumberFormat="1" applyFont="1" applyFill="1" applyBorder="1" applyAlignment="1">
      <x:alignment horizontal="center" vertical="center" wrapText="1"/>
    </x:xf>
    <x:xf numFmtId="200" fontId="7" fillId="5" borderId="1" xfId="0" applyNumberFormat="1" applyFont="1" applyFill="1" applyBorder="1" applyAlignment="1">
      <x:alignment horizontal="center" vertical="center"/>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9e438bd950dc4a17" /><Relationship Type="http://schemas.openxmlformats.org/officeDocument/2006/relationships/theme" Target="/xl/theme/theme1.xml" Id="R76c1c3824c17484c" /><Relationship Type="http://schemas.openxmlformats.org/officeDocument/2006/relationships/sharedStrings" Target="/xl/sharedStrings.xml" Id="R1143ae7bd90746ed" /><Relationship Type="http://schemas.openxmlformats.org/officeDocument/2006/relationships/worksheet" Target="/xl/worksheets/sheet1.xml" Id="Radd02b4d9ee34492" /><Relationship Type="http://schemas.openxmlformats.org/officeDocument/2006/relationships/worksheet" Target="/xl/worksheets/sheet2.xml" Id="Rd41bad6123ec421c" /><Relationship Type="http://schemas.openxmlformats.org/officeDocument/2006/relationships/worksheet" Target="/xl/worksheets/sheet3.xml" Id="R4302fc6720034152" /><Relationship Type="http://schemas.openxmlformats.org/officeDocument/2006/relationships/worksheet" Target="/xl/worksheets/sheet4.xml" Id="R51ae04f4640c4b89" /><Relationship Type="http://schemas.openxmlformats.org/officeDocument/2006/relationships/worksheet" Target="/xl/worksheets/sheet5.xml" Id="Rd9bc4266c6054756" /><Relationship Type="http://schemas.openxmlformats.org/officeDocument/2006/relationships/worksheet" Target="/xl/worksheets/sheet6.xml" Id="R16d46a85b15143dc" /><Relationship Type="http://schemas.openxmlformats.org/officeDocument/2006/relationships/worksheet" Target="/xl/worksheets/sheet7.xml" Id="R06a09501006f4036" /><Relationship Type="http://schemas.openxmlformats.org/officeDocument/2006/relationships/worksheet" Target="/xl/worksheets/sheet8.xml" Id="R8131a3bf3f1944e9" /><Relationship Type="http://schemas.microsoft.com/office/2017/10/relationships/person" Target="/xl/persons/person.xml" Id="R8925cb8935184b2e" /></Relationships>
</file>

<file path=xl/persons/person.xml><?xml version="1.0" encoding="utf-8"?>
<xltc:personList xmlns:xltc="http://schemas.microsoft.com/office/spreadsheetml/2018/threadedcomments">
  <xltc:person displayName="Draft source notes" id="{20D8976D-8A3C-47CC-B81B-42639ED4D217}"/>
</xltc:personList>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threadedcomments/threadedcomment.xml><?xml version="1.0" encoding="utf-8"?>
<xltc:ThreadedComments xmlns:xltc="http://schemas.microsoft.com/office/spreadsheetml/2018/threadedcomments">
  <xltc:threadedComment ref="B7" dT="2026-09-11T19:07:19.212" personId="{20D8976D-8A3C-47CC-B81B-42639ED4D217}" id="{8946FF51-055B-CE6E-FDF1-D0563C1EDCFC}">
    <xltc:text>Policy assumptions: Chetuno AI Act discussion draft v0.3, Schedule B, September 11, 2026. Values throughout this input table are proposed allocations, not enacted funds, market quotations or CBO scores. See Sources for background references.</xltc:text>
  </xltc:threadedComment>
  <xltc:threadedComment ref="D7" dT="2026-09-11T19:08:05.606" personId="{20D8976D-8A3C-47CC-B81B-42639ED4D217}" id="{8519C970-7C56-2C69-4207-EDA6493A231C}">
    <xltc:text>Proposed policy allocation from consolidated draft v0.3, Schedule B: Water security and desalination. Amounts are nominal $ billions. Not an appropriation currently enacted, vendor quote, or CBO score. The related core input is in column B and discretionary authorization is formula-derived in column C.</xltc:text>
  </xltc:threadedComment>
  <xltc:threadedComment ref="D8" dT="2026-09-11T19:08:05.606" personId="{20D8976D-8A3C-47CC-B81B-42639ED4D217}" id="{FD2497E1-291B-46CE-4546-A7FB36AA7A5F}">
    <xltc:text>Proposed policy allocation from consolidated draft v0.3, Schedule B: Ecosystems, pollution, recycling and agriculture. Amounts are nominal $ billions. Not an appropriation currently enacted, vendor quote, or CBO score. The related core input is in column B and discretionary authorization is formula-derived in column C.</xltc:text>
  </xltc:threadedComment>
  <xltc:threadedComment ref="D9" dT="2026-09-11T19:08:05.606" personId="{20D8976D-8A3C-47CC-B81B-42639ED4D217}" id="{1459572C-79AD-1878-D2F8-D4DB718A0D96}">
    <xltc:text>Proposed policy allocation from consolidated draft v0.3, Schedule B: Weather observation, forecasting and warnings. Amounts are nominal $ billions. Not an appropriation currently enacted, vendor quote, or CBO score. The related core input is in column B and discretionary authorization is formula-derived in column C.</xltc:text>
  </xltc:threadedComment>
  <xltc:threadedComment ref="D10" dT="2026-09-11T19:08:05.606" personId="{20D8976D-8A3C-47CC-B81B-42639ED4D217}" id="{88336026-D887-5C5D-6F68-01648D5A20F7}">
    <xltc:text>Proposed policy allocation from consolidated draft v0.3, Schedule B: Permanent disaster-resilient infrastructure. Amounts are nominal $ billions. Not an appropriation currently enacted, vendor quote, or CBO score. The related core input is in column B and discretionary authorization is formula-derived in column C.</xltc:text>
  </xltc:threadedComment>
  <xltc:threadedComment ref="D11" dT="2026-09-11T19:08:05.606" personId="{20D8976D-8A3C-47CC-B81B-42639ED4D217}" id="{EA91A73F-EC0E-ABB9-1385-D17C2B0177F2}">
    <xltc:text>Proposed policy allocation from consolidated draft v0.3, Schedule B: Mobile infrastructure and disaster robotics. Amounts are nominal $ billions. Not an appropriation currently enacted, vendor quote, or CBO score. The related core input is in column B and discretionary authorization is formula-derived in column C.</xltc:text>
  </xltc:threadedComment>
  <xltc:threadedComment ref="D12" dT="2026-09-11T19:08:05.606" personId="{20D8976D-8A3C-47CC-B81B-42639ED4D217}" id="{380796C4-52B0-EDB7-6D80-8D92CF749EDE}">
    <xltc:text>Proposed policy allocation from consolidated draft v0.3, Schedule B: Healthcare and public-health AI. Amounts are nominal $ billions. Not an appropriation currently enacted, vendor quote, or CBO score. The related core input is in column B and discretionary authorization is formula-derived in column C.</xltc:text>
  </xltc:threadedComment>
  <xltc:threadedComment ref="D13" dT="2026-09-11T19:08:05.606" personId="{20D8976D-8A3C-47CC-B81B-42639ED4D217}" id="{16AF0BA9-4E9C-6233-D211-AFAA7429915A}">
    <xltc:text>Proposed policy allocation from consolidated draft v0.3, Schedule B: Housing and construction robotics. Amounts are nominal $ billions. Not an appropriation currently enacted, vendor quote, or CBO score. The related core input is in column B and discretionary authorization is formula-derived in column C.</xltc:text>
  </xltc:threadedComment>
  <xltc:threadedComment ref="D14" dT="2026-09-11T19:08:05.606" personId="{20D8976D-8A3C-47CC-B81B-42639ED4D217}" id="{731F267E-5DED-1EA8-C745-203CDC562E6A}">
    <xltc:text>Proposed policy allocation from consolidated draft v0.3, Schedule B: Education, legal access and civic services. Amounts are nominal $ billions. Not an appropriation currently enacted, vendor quote, or CBO score. The related core input is in column B and discretionary authorization is formula-derived in column C.</xltc:text>
  </xltc:threadedComment>
  <xltc:threadedComment ref="D15" dT="2026-09-11T19:08:05.606" personId="{20D8976D-8A3C-47CC-B81B-42639ED4D217}" id="{3F59DF46-934D-E719-FA30-9C68A4435B87}">
    <xltc:text>Proposed policy allocation from consolidated draft v0.3, Schedule B: Civic work, workforce development and transition. Amounts are nominal $ billions. Not an appropriation currently enacted, vendor quote, or CBO score. The related core input is in column B and discretionary authorization is formula-derived in column C.</xltc:text>
  </xltc:threadedComment>
  <xltc:threadedComment ref="D16" dT="2026-09-11T19:08:05.606" personId="{20D8976D-8A3C-47CC-B81B-42639ED4D217}" id="{58211A3A-8C77-460E-ED13-92041C022EBD}">
    <xltc:text>Proposed policy allocation from consolidated draft v0.3, Schedule B: Scientific discovery, public compute and AI safety. Amounts are nominal $ billions. Not an appropriation currently enacted, vendor quote, or CBO score. The related core input is in column B and discretionary authorization is formula-derived in column C.</xltc:text>
  </xltc:threadedComment>
  <xltc:threadedComment ref="D17" dT="2026-09-11T19:08:05.606" personId="{20D8976D-8A3C-47CC-B81B-42639ED4D217}" id="{8F2EF8EF-4480-FBE3-2D48-51476C14A294}">
    <xltc:text>Proposed policy allocation from consolidated draft v0.3, Schedule B: Efficient AI energy and water infrastructure. Amounts are nominal $ billions. Not an appropriation currently enacted, vendor quote, or CBO score. The related core input is in column B and discretionary authorization is formula-derived in column C.</xltc:text>
  </xltc:threadedComment>
  <xltc:threadedComment ref="D18" dT="2026-09-11T19:08:05.607" personId="{20D8976D-8A3C-47CC-B81B-42639ED4D217}" id="{1636A7D6-34B1-E935-AFD5-AD70BC8A1920}">
    <xltc:text>Proposed policy allocation from consolidated draft v0.3, Schedule B: Commission, independent oversight and evaluation. Amounts are nominal $ billions. Not an appropriation currently enacted, vendor quote, or CBO score. The related core input is in column B and discretionary authorization is formula-derived in column C.</xltc:text>
  </xltc:threadedComment>
  <xltc:threadedComment ref="D19" dT="2026-09-11T19:08:05.607" personId="{20D8976D-8A3C-47CC-B81B-42639ED4D217}" id="{30BC70CD-0504-7E88-BD99-16C774AD636C}">
    <xltc:text>Proposed policy allocation from consolidated draft v0.3, Schedule B: Program contingency and continuity reserve. Amounts are nominal $ billions. Not an appropriation currently enacted, vendor quote, or CBO score. The related core input is in column B and discretionary authorization is formula-derived in column C.</xltc:text>
  </xltc:threadedComment>
</xltc:ThreadedComments>
</file>

<file path=xl/threadedcomments/threadedcomment2.xml><?xml version="1.0" encoding="utf-8"?>
<xltc:ThreadedComments xmlns:xltc="http://schemas.microsoft.com/office/spreadsheetml/2018/threadedcomments">
  <xltc:threadedComment ref="B7" dT="2026-09-11T19:08:05.607" personId="{20D8976D-8A3C-47CC-B81B-42639ED4D217}" id="{31E4A5F4-0C9C-9904-6DB0-288D3ECBAA70}">
    <xltc:text>Annual ramp from v0.3 Schedule A. Annual core and total columns are policy inputs; discretionary amounts are calculated as total minus core. The 10-year total reconciles to 1200 ($B).</xltc:text>
  </xltc:threadedComment>
</xltc:ThreadedComments>
</file>

<file path=xl/threadedcomments/threadedcomment3.xml><?xml version="1.0" encoding="utf-8"?>
<xltc:ThreadedComments xmlns:xltc="http://schemas.microsoft.com/office/spreadsheetml/2018/threadedcomments">
  <xltc:threadedComment ref="B28" dT="2026-09-11T19:07:19.213" personId="{20D8976D-8A3C-47CC-B81B-42639ED4D217}" id="{4ACA37CA-4FF6-319E-FE52-82A015C74D41}">
    <xltc:text>Illustrative assumption: total slot cost increases 2.5% a year. This is not an inflation forecast. $75,000 first-year full slot cost and $20 wage proposal appear in the v0.3 workforce annex. Counts are FTE-years, not unique persons, guaranteed permanent positions or net jobs.</xltc:text>
  </xltc:threadedComment>
  <xltc:threadedComment ref="B18" dT="2026-09-11T19:08:05.607" personId="{20D8976D-8A3C-47CC-B81B-42639ED4D217}" id="{C37C1ABF-37AF-DA6B-879A-B0CB8C4B8EFD}">
    <xltc:text>Planning assumption from the v0.3 workforce annex: $15,000 benefits/payroll cost per initial FTE-year. This is not an insurance quote or empirical national average; occupations and locations will differ.</xltc:text>
  </xltc:threadedComment>
  <xltc:threadedComment ref="B26" dT="2026-09-11T19:08:05.607" personId="{20D8976D-8A3C-47CC-B81B-42639ED4D217}" id="{BE66D3BD-B743-450A-1E3B-A2C5A9B27D0A}">
    <xltc:text>Proposed $20/hour initial Corps minimum from section 305. This does not describe current law. Higher applicable minimum, prevailing, collective-bargaining or comparable program rates govern.</xltc:text>
  </xltc:threadedComment>
</xltc:ThreadedComments>
</file>

<file path=xl/threadedcomments/threadedcomment4.xml><?xml version="1.0" encoding="utf-8"?>
<xltc:ThreadedComments xmlns:xltc="http://schemas.microsoft.com/office/spreadsheetml/2018/threadedcomments">
  <xltc:threadedComment ref="C7" dT="2026-09-11T19:07:19.213" personId="{20D8976D-8A3C-47CC-B81B-42639ED4D217}" id="{D7A9FBCC-E694-3F60-5ECE-FB7FE7DC18D1}">
    <xltc:text>Illustrative unit allowance from the v0.3 response cost annex, not a supplier quote. Procurement and field validation required. Technical background: https://www.nist.gov/el/intelligent-systems-division-73500/standard-test-methods-response-robots</xltc:text>
  </xltc:threadedComment>
</xltc:ThreadedComments>
</file>

<file path=xl/worksheets/_rels/sheet2.xml.rels>&#65279;<?xml version="1.0" encoding="utf-8"?><Relationships xmlns="http://schemas.openxmlformats.org/package/2006/relationships"><Relationship Type="http://schemas.openxmlformats.org/officeDocument/2006/relationships/comments" Target="/xl/comments1.xml" Id="R36f001459c2a4f9e" /><Relationship Type="http://schemas.openxmlformats.org/officeDocument/2006/relationships/vmlDrawing" Target="/xl/drawings/vmldrawing.vml" Id="R80d3969866d54ec6" /><Relationship Type="http://schemas.microsoft.com/office/2017/10/relationships/threadedComment" Target="/xl/threadedcomments/threadedcomment.xml" Id="Red6a14552d944d7d" /></Relationships>
</file>

<file path=xl/worksheets/_rels/sheet3.xml.rels>&#65279;<?xml version="1.0" encoding="utf-8"?><Relationships xmlns="http://schemas.openxmlformats.org/package/2006/relationships"><Relationship Type="http://schemas.openxmlformats.org/officeDocument/2006/relationships/comments" Target="/xl/comments2.xml" Id="R70da470b07334548" /><Relationship Type="http://schemas.openxmlformats.org/officeDocument/2006/relationships/vmlDrawing" Target="/xl/drawings/vmldrawing2.vml" Id="R9807c63f09b14f6a" /><Relationship Type="http://schemas.microsoft.com/office/2017/10/relationships/threadedComment" Target="/xl/threadedcomments/threadedcomment2.xml" Id="R4499738dcbc54670" /></Relationships>
</file>

<file path=xl/worksheets/_rels/sheet5.xml.rels>&#65279;<?xml version="1.0" encoding="utf-8"?><Relationships xmlns="http://schemas.openxmlformats.org/package/2006/relationships"><Relationship Type="http://schemas.openxmlformats.org/officeDocument/2006/relationships/comments" Target="/xl/comments3.xml" Id="R63fd4739f8d8434e" /><Relationship Type="http://schemas.openxmlformats.org/officeDocument/2006/relationships/vmlDrawing" Target="/xl/drawings/vmldrawing3.vml" Id="R95671611bf13489b" /><Relationship Type="http://schemas.microsoft.com/office/2017/10/relationships/threadedComment" Target="/xl/threadedcomments/threadedcomment3.xml" Id="R84603452201647b1" /></Relationships>
</file>

<file path=xl/worksheets/_rels/sheet6.xml.rels>&#65279;<?xml version="1.0" encoding="utf-8"?><Relationships xmlns="http://schemas.openxmlformats.org/package/2006/relationships"><Relationship Type="http://schemas.openxmlformats.org/officeDocument/2006/relationships/comments" Target="/xl/comments4.xml" Id="Re30a00acacf040fc" /><Relationship Type="http://schemas.openxmlformats.org/officeDocument/2006/relationships/vmlDrawing" Target="/xl/drawings/vmldrawing4.vml" Id="R8e26cdf5474d45e6" /><Relationship Type="http://schemas.microsoft.com/office/2017/10/relationships/threadedComment" Target="/xl/threadedcomments/threadedcomment4.xml" Id="R76e5b1e30eb54a27" /></Relationships>
</file>

<file path=xl/worksheets/sheet1.xml><?xml version="1.0" encoding="utf-8"?>
<x:worksheet xmlns:x="http://schemas.openxmlformats.org/spreadsheetml/2006/main">
  <x:sheetFormatPr defaultRowHeight="15"/>
  <x:cols>
    <x:col min="1" max="1" width="41" hidden="0" customWidth="1"/>
    <x:col min="2" max="2" width="23" hidden="0" customWidth="1"/>
    <x:col min="3" max="3" width="52" hidden="0" customWidth="1"/>
    <x:col min="4" max="4" width="12" hidden="0" customWidth="1"/>
    <x:col min="5" max="5" width="12" hidden="0" customWidth="1"/>
    <x:col min="6" max="6" width="12" hidden="0" customWidth="1"/>
  </x:cols>
  <x:sheetData>
    <x:row r="1" ht="20" customHeight="1">
      <x:c r="A1" s="9" t="str">
        <x:v>CHETUNO'S AI PUBLIC BENEFIT ACT | v0.3</x:v>
      </x:c>
      <x:c r="B1" s="9"/>
      <x:c r="C1" s="9"/>
      <x:c r="D1" s="9"/>
      <x:c r="E1" s="9"/>
      <x:c r="F1" s="9"/>
      <x:c r="G1" s="106"/>
      <x:c r="H1" s="106"/>
      <x:c r="I1" s="106"/>
      <x:c r="J1" s="106"/>
      <x:c r="K1" s="106"/>
      <x:c r="L1" s="106"/>
      <x:c r="M1" s="106"/>
    </x:row>
    <x:row r="2" ht="20" customHeight="1">
      <x:c r="A2" s="9"/>
      <x:c r="B2" s="9"/>
      <x:c r="C2" s="9"/>
      <x:c r="D2" s="9"/>
      <x:c r="E2" s="9"/>
      <x:c r="F2" s="9"/>
      <x:c r="G2" s="106"/>
      <x:c r="H2" s="106"/>
      <x:c r="I2" s="106"/>
      <x:c r="J2" s="106"/>
      <x:c r="K2" s="106"/>
      <x:c r="L2" s="106"/>
      <x:c r="M2" s="106"/>
    </x:row>
    <x:row r="3" ht="20" customHeight="1">
      <x:c r="A3" s="17" t="str">
        <x:v>September 11, 2026. Congressional discussion draft: NOT INTRODUCED, NOT ENACTED, NOT SCORED. All budget authority shown in $ billions.</x:v>
      </x:c>
      <x:c r="B3" s="17"/>
      <x:c r="C3" s="17"/>
      <x:c r="D3" s="17"/>
      <x:c r="E3" s="17"/>
      <x:c r="F3" s="17"/>
      <x:c r="G3" s="106"/>
      <x:c r="H3" s="106"/>
      <x:c r="I3" s="106"/>
      <x:c r="J3" s="106"/>
      <x:c r="K3" s="106"/>
      <x:c r="L3" s="106"/>
      <x:c r="M3" s="106"/>
    </x:row>
    <x:row r="4" ht="20" customHeight="1">
      <x:c r="A4" s="17"/>
      <x:c r="B4" s="17"/>
      <x:c r="C4" s="17"/>
      <x:c r="D4" s="17"/>
      <x:c r="E4" s="17"/>
      <x:c r="F4" s="17"/>
      <x:c r="G4" s="106"/>
      <x:c r="H4" s="106"/>
      <x:c r="I4" s="106"/>
      <x:c r="J4" s="106"/>
      <x:c r="K4" s="106"/>
      <x:c r="L4" s="106"/>
      <x:c r="M4" s="106"/>
    </x:row>
    <x:row r="5" ht="20" customHeight="1">
      <x:c r="A5" s="107"/>
      <x:c r="B5" s="107"/>
      <x:c r="C5" s="107"/>
      <x:c r="D5" s="107"/>
      <x:c r="E5" s="107"/>
      <x:c r="F5" s="107"/>
      <x:c r="G5" s="106"/>
      <x:c r="H5" s="106"/>
      <x:c r="I5" s="106"/>
      <x:c r="J5" s="106"/>
      <x:c r="K5" s="106"/>
      <x:c r="L5" s="106"/>
      <x:c r="M5" s="106"/>
    </x:row>
    <x:row r="6" ht="36" customHeight="1">
      <x:c r="A6" s="24" t="str">
        <x:v>Funding and delivery overview</x:v>
      </x:c>
      <x:c r="B6" s="24" t="str">
        <x:v>Value</x:v>
      </x:c>
      <x:c r="C6" s="24" t="str">
        <x:v>Meaning</x:v>
      </x:c>
      <x:c r="D6" s="107"/>
      <x:c r="E6" s="107"/>
      <x:c r="F6" s="107"/>
      <x:c r="G6" s="106"/>
      <x:c r="H6" s="106"/>
      <x:c r="I6" s="106"/>
      <x:c r="J6" s="106"/>
      <x:c r="K6" s="106"/>
      <x:c r="L6" s="106"/>
      <x:c r="M6" s="106"/>
    </x:row>
    <x:row r="7" ht="25" customHeight="1">
      <x:c r="A7" s="108" t="str">
        <x:v>Proposed ten-year envelope</x:v>
      </x:c>
      <x:c r="B7" s="158" t="n">
        <x:f>'Mission Budget'!D20</x:f>
        <x:v>1200</x:v>
      </x:c>
      <x:c r="C7" s="108" t="str">
        <x:v>Direct core plus authorizations requiring later appropriations.</x:v>
      </x:c>
      <x:c r="D7" s="107"/>
      <x:c r="E7" s="107"/>
      <x:c r="F7" s="107"/>
      <x:c r="G7" s="106"/>
      <x:c r="H7" s="106"/>
      <x:c r="I7" s="106"/>
      <x:c r="J7" s="106"/>
      <x:c r="K7" s="106"/>
      <x:c r="L7" s="106"/>
      <x:c r="M7" s="106"/>
    </x:row>
    <x:row r="8" ht="39" customHeight="1">
      <x:c r="A8" s="110" t="str">
        <x:v>Direct continuity core</x:v>
      </x:c>
      <x:c r="B8" s="159" t="n">
        <x:f>'Mission Budget'!B20</x:f>
        <x:v>450</x:v>
      </x:c>
      <x:c r="C8" s="110" t="str">
        <x:v>Proposed mandatory budget authority; no funds currently enacted.</x:v>
      </x:c>
      <x:c r="D8" s="107"/>
      <x:c r="E8" s="107"/>
      <x:c r="F8" s="107"/>
      <x:c r="G8" s="106"/>
      <x:c r="H8" s="106"/>
      <x:c r="I8" s="106"/>
      <x:c r="J8" s="106"/>
      <x:c r="K8" s="106"/>
      <x:c r="L8" s="106"/>
      <x:c r="M8" s="106"/>
    </x:row>
    <x:row r="9" ht="39" customHeight="1">
      <x:c r="A9" s="110" t="str">
        <x:v>Discretionary authorizations</x:v>
      </x:c>
      <x:c r="B9" s="159" t="n">
        <x:f>'Mission Budget'!C20</x:f>
        <x:v>750</x:v>
      </x:c>
      <x:c r="C9" s="110" t="str">
        <x:v>Additional appropriations are needed before obligations.</x:v>
      </x:c>
      <x:c r="D9" s="107"/>
      <x:c r="E9" s="107"/>
      <x:c r="F9" s="107"/>
      <x:c r="G9" s="106"/>
      <x:c r="H9" s="106"/>
      <x:c r="I9" s="106"/>
      <x:c r="J9" s="106"/>
      <x:c r="K9" s="106"/>
      <x:c r="L9" s="106"/>
      <x:c r="M9" s="106"/>
    </x:row>
    <x:row r="10" ht="39" customHeight="1">
      <x:c r="A10" s="108" t="str">
        <x:v>Civic work and workforce account</x:v>
      </x:c>
      <x:c r="B10" s="158" t="n">
        <x:f>'Mission Budget'!D15</x:f>
        <x:v>160</x:v>
      </x:c>
      <x:c r="C10" s="108" t="str">
        <x:v>All $160B is included in—not added to—the full envelope.</x:v>
      </x:c>
      <x:c r="D10" s="107"/>
      <x:c r="E10" s="107"/>
      <x:c r="F10" s="107"/>
      <x:c r="G10" s="106"/>
      <x:c r="H10" s="106"/>
      <x:c r="I10" s="106"/>
      <x:c r="J10" s="106"/>
      <x:c r="K10" s="106"/>
      <x:c r="L10" s="106"/>
      <x:c r="M10" s="106"/>
    </x:row>
    <x:row r="11" ht="39" customHeight="1">
      <x:c r="A11" s="110" t="str">
        <x:v>Paid civic employment component</x:v>
      </x:c>
      <x:c r="B11" s="159" t="n">
        <x:f>'Workforce'!B7</x:f>
        <x:v>90</x:v>
      </x:c>
      <x:c r="C11" s="110" t="str">
        <x:v>Pay, benefits, supervision, equipment and employer delivery.</x:v>
      </x:c>
      <x:c r="D11" s="107"/>
      <x:c r="E11" s="107"/>
      <x:c r="F11" s="107"/>
      <x:c r="G11" s="106"/>
      <x:c r="H11" s="106"/>
      <x:c r="I11" s="106"/>
      <x:c r="J11" s="106"/>
      <x:c r="K11" s="106"/>
      <x:c r="L11" s="106"/>
      <x:c r="M11" s="106"/>
    </x:row>
    <x:row r="12" ht="39" customHeight="1">
      <x:c r="A12" s="110" t="str">
        <x:v>Illustrative ten-year FTE-years</x:v>
      </x:c>
      <x:c r="B12" s="160" t="n">
        <x:f>'Workforce'!E43</x:f>
        <x:v>1058509.5719989652</x:v>
      </x:c>
      <x:c r="C12" s="110" t="str">
        <x:v>Not unique people, permanent jobs or verified net job creation.</x:v>
      </x:c>
      <x:c r="D12" s="107"/>
      <x:c r="E12" s="107"/>
      <x:c r="F12" s="107"/>
      <x:c r="G12" s="106"/>
      <x:c r="H12" s="106"/>
      <x:c r="I12" s="106"/>
      <x:c r="J12" s="106"/>
      <x:c r="K12" s="106"/>
      <x:c r="L12" s="106"/>
      <x:c r="M12" s="106"/>
    </x:row>
    <x:row r="13" ht="39" customHeight="1">
      <x:c r="A13" s="110" t="str">
        <x:v>Core-only illustrative FTE-years</x:v>
      </x:c>
      <x:c r="B13" s="160" t="n">
        <x:f>'Workforce'!F43</x:f>
        <x:v>399221.8776891165</x:v>
      </x:c>
      <x:c r="C13" s="110" t="str">
        <x:v>Capacity illustration without future discretionary appropriations.</x:v>
      </x:c>
      <x:c r="D13" s="107"/>
      <x:c r="E13" s="107"/>
      <x:c r="F13" s="107"/>
      <x:c r="G13" s="106"/>
      <x:c r="H13" s="106"/>
      <x:c r="I13" s="106"/>
      <x:c r="J13" s="106"/>
      <x:c r="K13" s="106"/>
      <x:c r="L13" s="106"/>
      <x:c r="M13" s="106"/>
    </x:row>
    <x:row r="14" ht="39" customHeight="1">
      <x:c r="A14" s="110" t="str">
        <x:v>Response lifecycle plan</x:v>
      </x:c>
      <x:c r="B14" s="159" t="n">
        <x:f>'Response Costs'!E17</x:f>
        <x:v>150</x:v>
      </x:c>
      <x:c r="C14" s="110" t="str">
        <x:v>Includes purchases, staff, logistics, upkeep, consumables and surge.</x:v>
      </x:c>
      <x:c r="D14" s="107"/>
      <x:c r="E14" s="107"/>
      <x:c r="F14" s="107"/>
      <x:c r="G14" s="106"/>
      <x:c r="H14" s="106"/>
      <x:c r="I14" s="106"/>
      <x:c r="J14" s="106"/>
      <x:c r="K14" s="106"/>
      <x:c r="L14" s="106"/>
      <x:c r="M14" s="106"/>
    </x:row>
    <x:row r="15" ht="39" customHeight="1">
      <x:c r="A15" s="110" t="str">
        <x:v>Unreconciled budget difference</x:v>
      </x:c>
      <x:c r="B15" s="161" t="n">
        <x:f>'Annual Plan'!B19</x:f>
        <x:v>0</x:v>
      </x:c>
      <x:c r="C15" s="110" t="str">
        <x:v>Zero means the ten-year and annual budget totals agree.</x:v>
      </x:c>
      <x:c r="D15" s="107"/>
      <x:c r="E15" s="107"/>
      <x:c r="F15" s="107"/>
      <x:c r="G15" s="106"/>
      <x:c r="H15" s="106"/>
      <x:c r="I15" s="106"/>
      <x:c r="J15" s="106"/>
      <x:c r="K15" s="106"/>
      <x:c r="L15" s="106"/>
      <x:c r="M15" s="106"/>
    </x:row>
    <x:row r="16" ht="20" customHeight="1">
      <x:c r="A16" s="107"/>
      <x:c r="B16" s="107"/>
      <x:c r="C16" s="107"/>
      <x:c r="D16" s="107"/>
      <x:c r="E16" s="107"/>
      <x:c r="F16" s="107"/>
      <x:c r="G16" s="106"/>
      <x:c r="H16" s="106"/>
      <x:c r="I16" s="106"/>
      <x:c r="J16" s="106"/>
      <x:c r="K16" s="106"/>
      <x:c r="L16" s="106"/>
      <x:c r="M16" s="106"/>
    </x:row>
    <x:row r="17" ht="20" customHeight="1">
      <x:c r="A17" s="107"/>
      <x:c r="B17" s="107"/>
      <x:c r="C17" s="107"/>
      <x:c r="D17" s="107"/>
      <x:c r="E17" s="107"/>
      <x:c r="F17" s="107"/>
      <x:c r="G17" s="106"/>
      <x:c r="H17" s="106"/>
      <x:c r="I17" s="106"/>
      <x:c r="J17" s="106"/>
      <x:c r="K17" s="106"/>
      <x:c r="L17" s="106"/>
      <x:c r="M17" s="106"/>
    </x:row>
    <x:row r="18" ht="20" customHeight="1">
      <x:c r="A18" s="114" t="str">
        <x:v>Core principles: meaningful human command; function-specific supervised autonomy; preservation of human expertise; paid voluntary civic opportunity; impartial service; independently verified improvement. Workers need not prove AI displaced them to apply for civic employment. Political affiliation is not an eligibility or dispatch input.</x:v>
      </x:c>
      <x:c r="B18" s="114"/>
      <x:c r="C18" s="114"/>
      <x:c r="D18" s="114"/>
      <x:c r="E18" s="114"/>
      <x:c r="F18" s="114"/>
      <x:c r="G18" s="106"/>
      <x:c r="H18" s="106"/>
      <x:c r="I18" s="106"/>
      <x:c r="J18" s="106"/>
      <x:c r="K18" s="106"/>
      <x:c r="L18" s="106"/>
      <x:c r="M18" s="106"/>
    </x:row>
    <x:row r="19" ht="20" customHeight="1">
      <x:c r="A19" s="114"/>
      <x:c r="B19" s="114"/>
      <x:c r="C19" s="114"/>
      <x:c r="D19" s="114"/>
      <x:c r="E19" s="114"/>
      <x:c r="F19" s="114"/>
      <x:c r="G19" s="106"/>
      <x:c r="H19" s="106"/>
      <x:c r="I19" s="106"/>
      <x:c r="J19" s="106"/>
      <x:c r="K19" s="106"/>
      <x:c r="L19" s="106"/>
      <x:c r="M19" s="106"/>
    </x:row>
    <x:row r="20" ht="20" customHeight="1">
      <x:c r="A20" s="114"/>
      <x:c r="B20" s="114"/>
      <x:c r="C20" s="114"/>
      <x:c r="D20" s="114"/>
      <x:c r="E20" s="114"/>
      <x:c r="F20" s="114"/>
      <x:c r="G20" s="106"/>
      <x:c r="H20" s="106"/>
      <x:c r="I20" s="106"/>
      <x:c r="J20" s="106"/>
      <x:c r="K20" s="106"/>
      <x:c r="L20" s="106"/>
      <x:c r="M20" s="106"/>
    </x:row>
    <x:row r="21" ht="20" customHeight="1">
      <x:c r="A21" s="114"/>
      <x:c r="B21" s="114"/>
      <x:c r="C21" s="114"/>
      <x:c r="D21" s="114"/>
      <x:c r="E21" s="114"/>
      <x:c r="F21" s="114"/>
      <x:c r="G21" s="106"/>
      <x:c r="H21" s="106"/>
      <x:c r="I21" s="106"/>
      <x:c r="J21" s="106"/>
      <x:c r="K21" s="106"/>
      <x:c r="L21" s="106"/>
      <x:c r="M21" s="106"/>
    </x:row>
    <x:row r="22" ht="20" customHeight="1">
      <x:c r="A22" s="107"/>
      <x:c r="B22" s="107"/>
      <x:c r="C22" s="107"/>
      <x:c r="D22" s="107"/>
      <x:c r="E22" s="107"/>
      <x:c r="F22" s="107"/>
      <x:c r="G22" s="106"/>
      <x:c r="H22" s="106"/>
      <x:c r="I22" s="106"/>
      <x:c r="J22" s="106"/>
      <x:c r="K22" s="106"/>
      <x:c r="L22" s="106"/>
      <x:c r="M22" s="106"/>
    </x:row>
    <x:row r="23" ht="20" customHeight="1">
      <x:c r="A23" s="107"/>
      <x:c r="B23" s="107"/>
      <x:c r="C23" s="107"/>
      <x:c r="D23" s="107"/>
      <x:c r="E23" s="107"/>
      <x:c r="F23" s="107"/>
      <x:c r="G23" s="106"/>
      <x:c r="H23" s="106"/>
      <x:c r="I23" s="106"/>
      <x:c r="J23" s="106"/>
      <x:c r="K23" s="106"/>
      <x:c r="L23" s="106"/>
      <x:c r="M23" s="106"/>
    </x:row>
    <x:row r="24" ht="20" customHeight="1">
      <x:c r="A24" s="110" t="str">
        <x:v>Use the Mission Budget and Annual Plan sheets for proposed appropriations; Annual Missions provides formula-derived phasing. Workforce exposes the wage/cost assumptions and illustrates funded slot-years. Response Costs includes lifecycle support. Implementation assigns milestones and evidence gates. Sources separates background law from policy choices. Blue inputs are editable. No offsetting taxes, AI revenues, presumed savings or debt interest are modeled.</x:v>
      </x:c>
      <x:c r="B24" s="110"/>
      <x:c r="C24" s="110"/>
      <x:c r="D24" s="110"/>
      <x:c r="E24" s="110"/>
      <x:c r="F24" s="110"/>
      <x:c r="G24" s="106"/>
      <x:c r="H24" s="106"/>
      <x:c r="I24" s="106"/>
      <x:c r="J24" s="106"/>
      <x:c r="K24" s="106"/>
      <x:c r="L24" s="106"/>
      <x:c r="M24" s="106"/>
    </x:row>
    <x:row r="25" ht="20" customHeight="1">
      <x:c r="A25" s="110"/>
      <x:c r="B25" s="110"/>
      <x:c r="C25" s="110"/>
      <x:c r="D25" s="110"/>
      <x:c r="E25" s="110"/>
      <x:c r="F25" s="110"/>
      <x:c r="G25" s="106"/>
      <x:c r="H25" s="106"/>
      <x:c r="I25" s="106"/>
      <x:c r="J25" s="106"/>
      <x:c r="K25" s="106"/>
      <x:c r="L25" s="106"/>
      <x:c r="M25" s="106"/>
    </x:row>
    <x:row r="26" ht="20" customHeight="1">
      <x:c r="A26" s="110"/>
      <x:c r="B26" s="110"/>
      <x:c r="C26" s="110"/>
      <x:c r="D26" s="110"/>
      <x:c r="E26" s="110"/>
      <x:c r="F26" s="110"/>
      <x:c r="G26" s="106"/>
      <x:c r="H26" s="106"/>
      <x:c r="I26" s="106"/>
      <x:c r="J26" s="106"/>
      <x:c r="K26" s="106"/>
      <x:c r="L26" s="106"/>
      <x:c r="M26" s="106"/>
    </x:row>
    <x:row r="27" ht="20" customHeight="1">
      <x:c r="A27" s="110"/>
      <x:c r="B27" s="110"/>
      <x:c r="C27" s="110"/>
      <x:c r="D27" s="110"/>
      <x:c r="E27" s="110"/>
      <x:c r="F27" s="110"/>
      <x:c r="G27" s="106"/>
      <x:c r="H27" s="106"/>
      <x:c r="I27" s="106"/>
      <x:c r="J27" s="106"/>
      <x:c r="K27" s="106"/>
      <x:c r="L27" s="106"/>
      <x:c r="M27" s="106"/>
    </x:row>
    <x:row r="28" ht="20" customHeight="1">
      <x:c r="A28" s="110"/>
      <x:c r="B28" s="110"/>
      <x:c r="C28" s="110"/>
      <x:c r="D28" s="110"/>
      <x:c r="E28" s="110"/>
      <x:c r="F28" s="110"/>
      <x:c r="G28" s="106"/>
      <x:c r="H28" s="106"/>
      <x:c r="I28" s="106"/>
      <x:c r="J28" s="106"/>
      <x:c r="K28" s="106"/>
      <x:c r="L28" s="106"/>
      <x:c r="M28" s="106"/>
    </x:row>
    <x:row r="29" ht="20" customHeight="1">
      <x:c r="A29" s="107"/>
      <x:c r="B29" s="107"/>
      <x:c r="C29" s="107"/>
      <x:c r="D29" s="107"/>
      <x:c r="E29" s="107"/>
      <x:c r="F29" s="107"/>
      <x:c r="G29" s="106"/>
      <x:c r="H29" s="106"/>
      <x:c r="I29" s="106"/>
      <x:c r="J29" s="106"/>
      <x:c r="K29" s="106"/>
      <x:c r="L29" s="106"/>
      <x:c r="M29" s="106"/>
    </x:row>
    <x:row r="30" ht="20" customHeight="1">
      <x:c r="A30" s="107"/>
      <x:c r="B30" s="107"/>
      <x:c r="C30" s="107"/>
      <x:c r="D30" s="107"/>
      <x:c r="E30" s="107"/>
      <x:c r="F30" s="107"/>
      <x:c r="G30" s="106"/>
      <x:c r="H30" s="106"/>
      <x:c r="I30" s="106"/>
      <x:c r="J30" s="106"/>
      <x:c r="K30" s="106"/>
      <x:c r="L30" s="106"/>
      <x:c r="M30" s="106"/>
    </x:row>
    <x:row r="31" ht="20" customHeight="1">
      <x:c r="A31" s="107"/>
      <x:c r="B31" s="107"/>
      <x:c r="C31" s="107"/>
      <x:c r="D31" s="107"/>
      <x:c r="E31" s="107"/>
      <x:c r="F31" s="107"/>
      <x:c r="G31" s="106"/>
      <x:c r="H31" s="106"/>
      <x:c r="I31" s="106"/>
      <x:c r="J31" s="106"/>
      <x:c r="K31" s="106"/>
      <x:c r="L31" s="106"/>
      <x:c r="M31" s="106"/>
    </x:row>
    <x:row r="32" ht="20" customHeight="1">
      <x:c r="A32" s="107"/>
      <x:c r="B32" s="107"/>
      <x:c r="C32" s="107"/>
      <x:c r="D32" s="107"/>
      <x:c r="E32" s="107"/>
      <x:c r="F32" s="107"/>
      <x:c r="G32" s="106"/>
      <x:c r="H32" s="106"/>
      <x:c r="I32" s="106"/>
      <x:c r="J32" s="106"/>
      <x:c r="K32" s="106"/>
      <x:c r="L32" s="106"/>
      <x:c r="M32" s="106"/>
    </x:row>
    <x:row r="33" ht="20" customHeight="1">
      <x:c r="A33" s="107"/>
      <x:c r="B33" s="107"/>
      <x:c r="C33" s="107"/>
      <x:c r="D33" s="107"/>
      <x:c r="E33" s="107"/>
      <x:c r="F33" s="107"/>
      <x:c r="G33" s="106"/>
      <x:c r="H33" s="106"/>
      <x:c r="I33" s="106"/>
      <x:c r="J33" s="106"/>
      <x:c r="K33" s="106"/>
      <x:c r="L33" s="106"/>
      <x:c r="M33" s="106"/>
    </x:row>
    <x:row r="34">
      <x:c r="A34" s="106"/>
      <x:c r="B34" s="106"/>
      <x:c r="C34" s="106"/>
      <x:c r="D34" s="106"/>
      <x:c r="E34" s="106"/>
      <x:c r="F34" s="106"/>
      <x:c r="G34" s="106"/>
      <x:c r="H34" s="106"/>
      <x:c r="I34" s="106"/>
      <x:c r="J34" s="106"/>
      <x:c r="K34" s="106"/>
      <x:c r="L34" s="106"/>
      <x:c r="M34" s="106"/>
    </x:row>
    <x:row r="35">
      <x:c r="A35" s="106"/>
      <x:c r="B35" s="106"/>
      <x:c r="C35" s="106"/>
      <x:c r="D35" s="106"/>
      <x:c r="E35" s="106"/>
      <x:c r="F35" s="106"/>
      <x:c r="G35" s="106"/>
      <x:c r="H35" s="106"/>
      <x:c r="I35" s="106"/>
      <x:c r="J35" s="106"/>
      <x:c r="K35" s="106"/>
      <x:c r="L35" s="106"/>
      <x:c r="M35" s="106"/>
    </x:row>
    <x:row r="36">
      <x:c r="A36" s="106"/>
      <x:c r="B36" s="106"/>
      <x:c r="C36" s="106"/>
      <x:c r="D36" s="106"/>
      <x:c r="E36" s="106"/>
      <x:c r="F36" s="106"/>
      <x:c r="G36" s="106"/>
      <x:c r="H36" s="106"/>
      <x:c r="I36" s="106"/>
      <x:c r="J36" s="106"/>
      <x:c r="K36" s="106"/>
      <x:c r="L36" s="106"/>
      <x:c r="M36" s="106"/>
    </x:row>
    <x:row r="37">
      <x:c r="A37" s="106"/>
      <x:c r="B37" s="106"/>
      <x:c r="C37" s="106"/>
      <x:c r="D37" s="106"/>
      <x:c r="E37" s="106"/>
      <x:c r="F37" s="106"/>
      <x:c r="G37" s="106"/>
      <x:c r="H37" s="106"/>
      <x:c r="I37" s="106"/>
      <x:c r="J37" s="106"/>
      <x:c r="K37" s="106"/>
      <x:c r="L37" s="106"/>
      <x:c r="M37" s="106"/>
    </x:row>
    <x:row r="38">
      <x:c r="A38" s="106"/>
      <x:c r="B38" s="106"/>
      <x:c r="C38" s="106"/>
      <x:c r="D38" s="106"/>
      <x:c r="E38" s="106"/>
      <x:c r="F38" s="106"/>
      <x:c r="G38" s="106"/>
      <x:c r="H38" s="106"/>
      <x:c r="I38" s="106"/>
      <x:c r="J38" s="106"/>
      <x:c r="K38" s="106"/>
      <x:c r="L38" s="106"/>
      <x:c r="M38" s="106"/>
    </x:row>
    <x:row r="39">
      <x:c r="A39" s="106"/>
      <x:c r="B39" s="106"/>
      <x:c r="C39" s="106"/>
      <x:c r="D39" s="106"/>
      <x:c r="E39" s="106"/>
      <x:c r="F39" s="106"/>
      <x:c r="G39" s="106"/>
      <x:c r="H39" s="106"/>
      <x:c r="I39" s="106"/>
      <x:c r="J39" s="106"/>
      <x:c r="K39" s="106"/>
      <x:c r="L39" s="106"/>
      <x:c r="M39" s="106"/>
    </x:row>
    <x:row r="40">
      <x:c r="A40" s="106"/>
      <x:c r="B40" s="106"/>
      <x:c r="C40" s="106"/>
      <x:c r="D40" s="106"/>
      <x:c r="E40" s="106"/>
      <x:c r="F40" s="106"/>
      <x:c r="G40" s="106"/>
      <x:c r="H40" s="106"/>
      <x:c r="I40" s="106"/>
      <x:c r="J40" s="106"/>
      <x:c r="K40" s="106"/>
      <x:c r="L40" s="106"/>
      <x:c r="M40" s="106"/>
    </x:row>
    <x:row r="41">
      <x:c r="A41" s="106"/>
      <x:c r="B41" s="106"/>
      <x:c r="C41" s="106"/>
      <x:c r="D41" s="106"/>
      <x:c r="E41" s="106"/>
      <x:c r="F41" s="106"/>
      <x:c r="G41" s="106"/>
      <x:c r="H41" s="106"/>
      <x:c r="I41" s="106"/>
      <x:c r="J41" s="106"/>
      <x:c r="K41" s="106"/>
      <x:c r="L41" s="106"/>
      <x:c r="M41" s="106"/>
    </x:row>
    <x:row r="42">
      <x:c r="A42" s="106"/>
      <x:c r="B42" s="106"/>
      <x:c r="C42" s="106"/>
      <x:c r="D42" s="106"/>
      <x:c r="E42" s="106"/>
      <x:c r="F42" s="106"/>
      <x:c r="G42" s="106"/>
      <x:c r="H42" s="106"/>
      <x:c r="I42" s="106"/>
      <x:c r="J42" s="106"/>
      <x:c r="K42" s="106"/>
      <x:c r="L42" s="106"/>
      <x:c r="M42" s="106"/>
    </x:row>
    <x:row r="43">
      <x:c r="A43" s="106"/>
      <x:c r="B43" s="106"/>
      <x:c r="C43" s="106"/>
      <x:c r="D43" s="106"/>
      <x:c r="E43" s="106"/>
      <x:c r="F43" s="106"/>
      <x:c r="G43" s="106"/>
      <x:c r="H43" s="106"/>
      <x:c r="I43" s="106"/>
      <x:c r="J43" s="106"/>
      <x:c r="K43" s="106"/>
      <x:c r="L43" s="106"/>
      <x:c r="M43" s="106"/>
    </x:row>
    <x:row r="44">
      <x:c r="A44" s="106"/>
      <x:c r="B44" s="106"/>
      <x:c r="C44" s="106"/>
      <x:c r="D44" s="106"/>
      <x:c r="E44" s="106"/>
      <x:c r="F44" s="106"/>
      <x:c r="G44" s="106"/>
      <x:c r="H44" s="106"/>
      <x:c r="I44" s="106"/>
      <x:c r="J44" s="106"/>
      <x:c r="K44" s="106"/>
      <x:c r="L44" s="106"/>
      <x:c r="M44" s="106"/>
    </x:row>
    <x:row r="45">
      <x:c r="A45" s="106"/>
      <x:c r="B45" s="106"/>
      <x:c r="C45" s="106"/>
      <x:c r="D45" s="106"/>
      <x:c r="E45" s="106"/>
      <x:c r="F45" s="106"/>
      <x:c r="G45" s="106"/>
      <x:c r="H45" s="106"/>
      <x:c r="I45" s="106"/>
      <x:c r="J45" s="106"/>
      <x:c r="K45" s="106"/>
      <x:c r="L45" s="106"/>
      <x:c r="M45" s="106"/>
    </x:row>
    <x:row r="46">
      <x:c r="A46" s="106"/>
      <x:c r="B46" s="106"/>
      <x:c r="C46" s="106"/>
      <x:c r="D46" s="106"/>
      <x:c r="E46" s="106"/>
      <x:c r="F46" s="106"/>
      <x:c r="G46" s="106"/>
      <x:c r="H46" s="106"/>
      <x:c r="I46" s="106"/>
      <x:c r="J46" s="106"/>
      <x:c r="K46" s="106"/>
      <x:c r="L46" s="106"/>
      <x:c r="M46" s="106"/>
    </x:row>
    <x:row r="47">
      <x:c r="A47" s="106"/>
      <x:c r="B47" s="106"/>
      <x:c r="C47" s="106"/>
      <x:c r="D47" s="106"/>
      <x:c r="E47" s="106"/>
      <x:c r="F47" s="106"/>
      <x:c r="G47" s="106"/>
      <x:c r="H47" s="106"/>
      <x:c r="I47" s="106"/>
      <x:c r="J47" s="106"/>
      <x:c r="K47" s="106"/>
      <x:c r="L47" s="106"/>
      <x:c r="M47" s="106"/>
    </x:row>
    <x:row r="48">
      <x:c r="A48" s="106"/>
      <x:c r="B48" s="106"/>
      <x:c r="C48" s="106"/>
      <x:c r="D48" s="106"/>
      <x:c r="E48" s="106"/>
      <x:c r="F48" s="106"/>
      <x:c r="G48" s="106"/>
      <x:c r="H48" s="106"/>
      <x:c r="I48" s="106"/>
      <x:c r="J48" s="106"/>
      <x:c r="K48" s="106"/>
      <x:c r="L48" s="106"/>
      <x:c r="M48" s="106"/>
    </x:row>
    <x:row r="49">
      <x:c r="A49" s="106"/>
      <x:c r="B49" s="106"/>
      <x:c r="C49" s="106"/>
      <x:c r="D49" s="106"/>
      <x:c r="E49" s="106"/>
      <x:c r="F49" s="106"/>
      <x:c r="G49" s="106"/>
      <x:c r="H49" s="106"/>
      <x:c r="I49" s="106"/>
      <x:c r="J49" s="106"/>
      <x:c r="K49" s="106"/>
      <x:c r="L49" s="106"/>
      <x:c r="M49" s="106"/>
    </x:row>
    <x:row r="50">
      <x:c r="A50" s="106"/>
      <x:c r="B50" s="106"/>
      <x:c r="C50" s="106"/>
      <x:c r="D50" s="106"/>
      <x:c r="E50" s="106"/>
      <x:c r="F50" s="106"/>
      <x:c r="G50" s="106"/>
      <x:c r="H50" s="106"/>
      <x:c r="I50" s="106"/>
      <x:c r="J50" s="106"/>
      <x:c r="K50" s="106"/>
      <x:c r="L50" s="106"/>
      <x:c r="M50" s="106"/>
    </x:row>
    <x:row r="51">
      <x:c r="A51" s="106"/>
      <x:c r="B51" s="106"/>
      <x:c r="C51" s="106"/>
      <x:c r="D51" s="106"/>
      <x:c r="E51" s="106"/>
      <x:c r="F51" s="106"/>
      <x:c r="G51" s="106"/>
      <x:c r="H51" s="106"/>
      <x:c r="I51" s="106"/>
      <x:c r="J51" s="106"/>
      <x:c r="K51" s="106"/>
      <x:c r="L51" s="106"/>
      <x:c r="M51" s="106"/>
    </x:row>
    <x:row r="52">
      <x:c r="A52" s="106"/>
      <x:c r="B52" s="106"/>
      <x:c r="C52" s="106"/>
      <x:c r="D52" s="106"/>
      <x:c r="E52" s="106"/>
      <x:c r="F52" s="106"/>
      <x:c r="G52" s="106"/>
      <x:c r="H52" s="106"/>
      <x:c r="I52" s="106"/>
      <x:c r="J52" s="106"/>
      <x:c r="K52" s="106"/>
      <x:c r="L52" s="106"/>
      <x:c r="M52" s="106"/>
    </x:row>
    <x:row r="53">
      <x:c r="A53" s="106"/>
      <x:c r="B53" s="106"/>
      <x:c r="C53" s="106"/>
      <x:c r="D53" s="106"/>
      <x:c r="E53" s="106"/>
      <x:c r="F53" s="106"/>
      <x:c r="G53" s="106"/>
      <x:c r="H53" s="106"/>
      <x:c r="I53" s="106"/>
      <x:c r="J53" s="106"/>
      <x:c r="K53" s="106"/>
      <x:c r="L53" s="106"/>
      <x:c r="M53" s="106"/>
    </x:row>
    <x:row r="54">
      <x:c r="A54" s="106"/>
      <x:c r="B54" s="106"/>
      <x:c r="C54" s="106"/>
      <x:c r="D54" s="106"/>
      <x:c r="E54" s="106"/>
      <x:c r="F54" s="106"/>
      <x:c r="G54" s="106"/>
      <x:c r="H54" s="106"/>
      <x:c r="I54" s="106"/>
      <x:c r="J54" s="106"/>
      <x:c r="K54" s="106"/>
      <x:c r="L54" s="106"/>
      <x:c r="M54" s="106"/>
    </x:row>
    <x:row r="55">
      <x:c r="A55" s="106"/>
      <x:c r="B55" s="106"/>
      <x:c r="C55" s="106"/>
      <x:c r="D55" s="106"/>
      <x:c r="E55" s="106"/>
      <x:c r="F55" s="106"/>
      <x:c r="G55" s="106"/>
      <x:c r="H55" s="106"/>
      <x:c r="I55" s="106"/>
      <x:c r="J55" s="106"/>
      <x:c r="K55" s="106"/>
      <x:c r="L55" s="106"/>
      <x:c r="M55" s="106"/>
    </x:row>
  </x:sheetData>
  <x:mergeCells>
    <x:mergeCell ref="A1:F2"/>
    <x:mergeCell ref="A3:F4"/>
    <x:mergeCell ref="A18:F21"/>
    <x:mergeCell ref="A24:F28"/>
  </x:mergeCells>
  <x:pageMargins left="0.7" right="0.7" top="0.75" bottom="0.75" header="0.3" footer="0.3"/>
</x:worksheet>
</file>

<file path=xl/worksheets/sheet2.xml><?xml version="1.0" encoding="utf-8"?>
<x:worksheet xmlns:x="http://schemas.openxmlformats.org/spreadsheetml/2006/main">
  <x:sheetFormatPr defaultRowHeight="15"/>
  <x:cols>
    <x:col min="1" max="1" width="38" hidden="0" customWidth="1"/>
    <x:col min="2" max="2" width="16" hidden="0" customWidth="1"/>
    <x:col min="3" max="3" width="16" hidden="0" customWidth="1"/>
    <x:col min="4" max="4" width="16" hidden="0" customWidth="1"/>
    <x:col min="5" max="5" width="22" hidden="0" customWidth="1"/>
    <x:col min="6" max="6" width="58" hidden="0" customWidth="1"/>
  </x:cols>
  <x:sheetData>
    <x:row r="1" ht="20" customHeight="1">
      <x:c r="A1" s="9" t="str">
        <x:v>TEN-YEAR MISSION BUDGET</x:v>
      </x:c>
      <x:c r="B1" s="9"/>
      <x:c r="C1" s="9"/>
      <x:c r="D1" s="9"/>
      <x:c r="E1" s="9"/>
      <x:c r="F1" s="9"/>
      <x:c r="G1" s="106"/>
      <x:c r="H1" s="106"/>
      <x:c r="I1" s="106"/>
      <x:c r="J1" s="106"/>
      <x:c r="K1" s="106"/>
      <x:c r="L1" s="106"/>
      <x:c r="M1" s="106"/>
    </x:row>
    <x:row r="2" ht="20" customHeight="1">
      <x:c r="A2" s="9"/>
      <x:c r="B2" s="9"/>
      <x:c r="C2" s="9"/>
      <x:c r="D2" s="9"/>
      <x:c r="E2" s="9"/>
      <x:c r="F2" s="9"/>
      <x:c r="G2" s="106"/>
      <x:c r="H2" s="106"/>
      <x:c r="I2" s="106"/>
      <x:c r="J2" s="106"/>
      <x:c r="K2" s="106"/>
      <x:c r="L2" s="106"/>
      <x:c r="M2" s="106"/>
    </x:row>
    <x:row r="3" ht="20" customHeight="1">
      <x:c r="A3" s="17" t="str">
        <x:v>Proposed funding choices, not enacted amounts or official cost estimates. Blue cells are inputs; black cells are formulas.</x:v>
      </x:c>
      <x:c r="B3" s="17"/>
      <x:c r="C3" s="17"/>
      <x:c r="D3" s="17"/>
      <x:c r="E3" s="17"/>
      <x:c r="F3" s="17"/>
      <x:c r="G3" s="106"/>
      <x:c r="H3" s="106"/>
      <x:c r="I3" s="106"/>
      <x:c r="J3" s="106"/>
      <x:c r="K3" s="106"/>
      <x:c r="L3" s="106"/>
      <x:c r="M3" s="106"/>
    </x:row>
    <x:row r="4" ht="20" customHeight="1">
      <x:c r="A4" s="17"/>
      <x:c r="B4" s="17"/>
      <x:c r="C4" s="17"/>
      <x:c r="D4" s="17"/>
      <x:c r="E4" s="17"/>
      <x:c r="F4" s="17"/>
      <x:c r="G4" s="106"/>
      <x:c r="H4" s="106"/>
      <x:c r="I4" s="106"/>
      <x:c r="J4" s="106"/>
      <x:c r="K4" s="106"/>
      <x:c r="L4" s="106"/>
      <x:c r="M4" s="106"/>
    </x:row>
    <x:row r="5" ht="20" customHeight="1">
      <x:c r="A5" s="107"/>
      <x:c r="B5" s="107"/>
      <x:c r="C5" s="107"/>
      <x:c r="D5" s="107"/>
      <x:c r="E5" s="107"/>
      <x:c r="F5" s="107"/>
      <x:c r="G5" s="106"/>
      <x:c r="H5" s="106"/>
      <x:c r="I5" s="106"/>
      <x:c r="J5" s="106"/>
      <x:c r="K5" s="106"/>
      <x:c r="L5" s="106"/>
      <x:c r="M5" s="106"/>
    </x:row>
    <x:row r="6" ht="36" customHeight="1">
      <x:c r="A6" s="24" t="str">
        <x:v>Mission</x:v>
      </x:c>
      <x:c r="B6" s="24" t="str">
        <x:v>Direct core ($B)</x:v>
      </x:c>
      <x:c r="C6" s="24" t="str">
        <x:v>Discretionary ($B)</x:v>
      </x:c>
      <x:c r="D6" s="24" t="str">
        <x:v>Total ($B)</x:v>
      </x:c>
      <x:c r="E6" s="24" t="str">
        <x:v>Authority</x:v>
      </x:c>
      <x:c r="F6" s="24" t="str">
        <x:v>Suballocations / purpose</x:v>
      </x:c>
      <x:c r="G6" s="106"/>
      <x:c r="H6" s="106"/>
      <x:c r="I6" s="106"/>
      <x:c r="J6" s="106"/>
      <x:c r="K6" s="106"/>
      <x:c r="L6" s="106"/>
      <x:c r="M6" s="106"/>
    </x:row>
    <x:row r="7" ht="54" customHeight="1">
      <x:c r="A7" s="110" t="str">
        <x:v>Water security and desalination</x:v>
      </x:c>
      <x:c r="B7" s="166" t="n">
        <x:v>70</x:v>
      </x:c>
      <x:c r="C7" s="167" t="n">
        <x:f>D7-B7</x:f>
        <x:v>100</x:v>
      </x:c>
      <x:c r="D7" s="166" t="n">
        <x:v>170</x:v>
      </x:c>
      <x:c r="E7" s="110" t="str">
        <x:v>Titles V and XV</x:v>
      </x:c>
      <x:c r="F7" s="110" t="str">
        <x:v>Leak reduction 45; reuse 45; aquifers/conservation 25; desalination 35; water monitoring 20.</x:v>
      </x:c>
      <x:c r="G7" s="106"/>
      <x:c r="H7" s="106"/>
      <x:c r="I7" s="106"/>
      <x:c r="J7" s="106"/>
      <x:c r="K7" s="106"/>
      <x:c r="L7" s="106"/>
      <x:c r="M7" s="106"/>
    </x:row>
    <x:row r="8" ht="54" customHeight="1">
      <x:c r="A8" s="110" t="str">
        <x:v>Ecosystems, pollution, recycling and agriculture</x:v>
      </x:c>
      <x:c r="B8" s="166" t="n">
        <x:v>20</x:v>
      </x:c>
      <x:c r="C8" s="167" t="n">
        <x:f>D8-B8</x:f>
        <x:v>90</x:v>
      </x:c>
      <x:c r="D8" s="166" t="n">
        <x:v>110</x:v>
      </x:c>
      <x:c r="E8" s="110" t="str">
        <x:v>Titles VI–VII</x:v>
      </x:c>
      <x:c r="F8" s="110" t="str">
        <x:v>Restoration 30; pollution prevention 20; circular materials 40; precision agriculture 20.</x:v>
      </x:c>
      <x:c r="G8" s="106"/>
      <x:c r="H8" s="106"/>
      <x:c r="I8" s="106"/>
      <x:c r="J8" s="106"/>
      <x:c r="K8" s="106"/>
      <x:c r="L8" s="106"/>
      <x:c r="M8" s="106"/>
    </x:row>
    <x:row r="9" ht="54" customHeight="1">
      <x:c r="A9" s="110" t="str">
        <x:v>Weather observation, forecasting and warnings</x:v>
      </x:c>
      <x:c r="B9" s="166" t="n">
        <x:v>45</x:v>
      </x:c>
      <x:c r="C9" s="167" t="n">
        <x:f>D9-B9</x:f>
        <x:v>15</x:v>
      </x:c>
      <x:c r="D9" s="166" t="n">
        <x:v>60</x:v>
      </x:c>
      <x:c r="E9" s="110" t="str">
        <x:v>Title VIII</x:v>
      </x:c>
      <x:c r="F9" s="110" t="str">
        <x:v>Observations 24; forecast/data systems 20; warning delivery 10; independent verification 6.</x:v>
      </x:c>
      <x:c r="G9" s="106"/>
      <x:c r="H9" s="106"/>
      <x:c r="I9" s="106"/>
      <x:c r="J9" s="106"/>
      <x:c r="K9" s="106"/>
      <x:c r="L9" s="106"/>
      <x:c r="M9" s="106"/>
    </x:row>
    <x:row r="10" ht="54" customHeight="1">
      <x:c r="A10" s="110" t="str">
        <x:v>Permanent disaster-resilient infrastructure</x:v>
      </x:c>
      <x:c r="B10" s="166" t="n">
        <x:v>40</x:v>
      </x:c>
      <x:c r="C10" s="167" t="n">
        <x:f>D10-B10</x:f>
        <x:v>160</x:v>
      </x:c>
      <x:c r="D10" s="166" t="n">
        <x:v>200</x:v>
      </x:c>
      <x:c r="E10" s="110" t="str">
        <x:v>Title VIII</x:v>
      </x:c>
      <x:c r="F10" s="110" t="str">
        <x:v>Flood/stormwater 60; wildfire 35; coastal/nature-based defenses 35; lifeline hardening 45; safer siting/relocation 25.</x:v>
      </x:c>
      <x:c r="G10" s="106"/>
      <x:c r="H10" s="106"/>
      <x:c r="I10" s="106"/>
      <x:c r="J10" s="106"/>
      <x:c r="K10" s="106"/>
      <x:c r="L10" s="106"/>
      <x:c r="M10" s="106"/>
    </x:row>
    <x:row r="11" ht="54" customHeight="1">
      <x:c r="A11" s="110" t="str">
        <x:v>Mobile infrastructure and disaster robotics</x:v>
      </x:c>
      <x:c r="B11" s="166" t="n">
        <x:v>100</x:v>
      </x:c>
      <x:c r="C11" s="167" t="n">
        <x:f>D11-B11</x:f>
        <x:v>50</x:v>
      </x:c>
      <x:c r="D11" s="166" t="n">
        <x:v>150</x:v>
      </x:c>
      <x:c r="E11" s="110" t="str">
        <x:v>Titles IX–X</x:v>
      </x:c>
      <x:c r="F11" s="110" t="str">
        <x:v>Hubs, depots, mobile service packs, robotic kits, professional field operations, maintenance and emergency logistics.</x:v>
      </x:c>
      <x:c r="G11" s="106"/>
      <x:c r="H11" s="106"/>
      <x:c r="I11" s="106"/>
      <x:c r="J11" s="106"/>
      <x:c r="K11" s="106"/>
      <x:c r="L11" s="106"/>
      <x:c r="M11" s="106"/>
    </x:row>
    <x:row r="12" ht="54" customHeight="1">
      <x:c r="A12" s="110" t="str">
        <x:v>Healthcare and public-health AI</x:v>
      </x:c>
      <x:c r="B12" s="166" t="n">
        <x:v>35</x:v>
      </x:c>
      <x:c r="C12" s="167" t="n">
        <x:f>D12-B12</x:f>
        <x:v>55</x:v>
      </x:c>
      <x:c r="D12" s="166" t="n">
        <x:v>90</x:v>
      </x:c>
      <x:c r="E12" s="110" t="str">
        <x:v>Title IV</x:v>
      </x:c>
      <x:c r="F12" s="110" t="str">
        <x:v>Public-clinic/rural tools 45; clinical validation 15; cybersecurity/interoperability 15; workforce/access 15.</x:v>
      </x:c>
      <x:c r="G12" s="106"/>
      <x:c r="H12" s="106"/>
      <x:c r="I12" s="106"/>
      <x:c r="J12" s="106"/>
      <x:c r="K12" s="106"/>
      <x:c r="L12" s="106"/>
      <x:c r="M12" s="106"/>
    </x:row>
    <x:row r="13" ht="54" customHeight="1">
      <x:c r="A13" s="110" t="str">
        <x:v>Housing and construction robotics</x:v>
      </x:c>
      <x:c r="B13" s="166" t="n">
        <x:v>10</x:v>
      </x:c>
      <x:c r="C13" s="167" t="n">
        <x:f>D13-B13</x:f>
        <x:v>60</x:v>
      </x:c>
      <x:c r="D13" s="166" t="n">
        <x:v>70</x:v>
      </x:c>
      <x:c r="E13" s="110" t="str">
        <x:v>Title IV</x:v>
      </x:c>
      <x:c r="F13" s="110" t="str">
        <x:v>Affordable modular housing pilots 40; construction robotics 15; permitting/maintenance tools 15.</x:v>
      </x:c>
      <x:c r="G13" s="106"/>
      <x:c r="H13" s="106"/>
      <x:c r="I13" s="106"/>
      <x:c r="J13" s="106"/>
      <x:c r="K13" s="106"/>
      <x:c r="L13" s="106"/>
      <x:c r="M13" s="106"/>
    </x:row>
    <x:row r="14" ht="54" customHeight="1">
      <x:c r="A14" s="110" t="str">
        <x:v>Education, legal access and civic services</x:v>
      </x:c>
      <x:c r="B14" s="166" t="n">
        <x:v>20</x:v>
      </x:c>
      <x:c r="C14" s="167" t="n">
        <x:f>D14-B14</x:f>
        <x:v>50</x:v>
      </x:c>
      <x:c r="D14" s="166" t="n">
        <x:v>70</x:v>
      </x:c>
      <x:c r="E14" s="110" t="str">
        <x:v>Titles II and IV</x:v>
      </x:c>
      <x:c r="F14" s="110" t="str">
        <x:v>Education/accessibility 45; legal assistance 15; official civic-service navigation 10.</x:v>
      </x:c>
      <x:c r="G14" s="106"/>
      <x:c r="H14" s="106"/>
      <x:c r="I14" s="106"/>
      <x:c r="J14" s="106"/>
      <x:c r="K14" s="106"/>
      <x:c r="L14" s="106"/>
      <x:c r="M14" s="106"/>
    </x:row>
    <x:row r="15" ht="54" customHeight="1">
      <x:c r="A15" s="110" t="str">
        <x:v>Civic work, workforce development and transition</x:v>
      </x:c>
      <x:c r="B15" s="166" t="n">
        <x:v>60</x:v>
      </x:c>
      <x:c r="C15" s="167" t="n">
        <x:f>D15-B15</x:f>
        <x:v>100</x:v>
      </x:c>
      <x:c r="D15" s="166" t="n">
        <x:v>160</x:v>
      </x:c>
      <x:c r="E15" s="110" t="str">
        <x:v>Title III</x:v>
      </x:c>
      <x:c r="F15" s="110" t="str">
        <x:v>Paid civic employment 90; apprenticeships/training 25; wage insurance 20; access supports 10; community improvement grants 10; placement/evaluation/administration 5.</x:v>
      </x:c>
      <x:c r="G15" s="106"/>
      <x:c r="H15" s="106"/>
      <x:c r="I15" s="106"/>
      <x:c r="J15" s="106"/>
      <x:c r="K15" s="106"/>
      <x:c r="L15" s="106"/>
      <x:c r="M15" s="106"/>
    </x:row>
    <x:row r="16" ht="54" customHeight="1">
      <x:c r="A16" s="110" t="str">
        <x:v>Scientific discovery, public compute and AI safety</x:v>
      </x:c>
      <x:c r="B16" s="166" t="n">
        <x:v>20</x:v>
      </x:c>
      <x:c r="C16" s="167" t="n">
        <x:f>D16-B16</x:f>
        <x:v>50</x:v>
      </x:c>
      <x:c r="D16" s="166" t="n">
        <x:v>70</x:v>
      </x:c>
      <x:c r="E16" s="110" t="str">
        <x:v>Titles IV and XIV</x:v>
      </x:c>
      <x:c r="F16" s="110" t="str">
        <x:v>Public compute 25; science missions 25; independent frontier/critical-system evaluation 20.</x:v>
      </x:c>
      <x:c r="G16" s="106"/>
      <x:c r="H16" s="106"/>
      <x:c r="I16" s="106"/>
      <x:c r="J16" s="106"/>
      <x:c r="K16" s="106"/>
      <x:c r="L16" s="106"/>
      <x:c r="M16" s="106"/>
    </x:row>
    <x:row r="17" ht="54" customHeight="1">
      <x:c r="A17" s="110" t="str">
        <x:v>Efficient AI energy and water infrastructure</x:v>
      </x:c>
      <x:c r="B17" s="166" t="n">
        <x:v>5</x:v>
      </x:c>
      <x:c r="C17" s="167" t="n">
        <x:f>D17-B17</x:f>
        <x:v>15</x:v>
      </x:c>
      <x:c r="D17" s="166" t="n">
        <x:v>20</x:v>
      </x:c>
      <x:c r="E17" s="110" t="str">
        <x:v>Title XII</x:v>
      </x:c>
      <x:c r="F17" s="110" t="str">
        <x:v>Shared-grid efficiency 8; cooling/water reuse 8; measurement and community protection 4.</x:v>
      </x:c>
      <x:c r="G17" s="106"/>
      <x:c r="H17" s="106"/>
      <x:c r="I17" s="106"/>
      <x:c r="J17" s="106"/>
      <x:c r="K17" s="106"/>
      <x:c r="L17" s="106"/>
      <x:c r="M17" s="106"/>
    </x:row>
    <x:row r="18" ht="54" customHeight="1">
      <x:c r="A18" s="110" t="str">
        <x:v>Commission, independent oversight and evaluation</x:v>
      </x:c>
      <x:c r="B18" s="166" t="n">
        <x:v>13</x:v>
      </x:c>
      <x:c r="C18" s="167" t="n">
        <x:f>D18-B18</x:f>
        <x:v>5</x:v>
      </x:c>
      <x:c r="D18" s="166" t="n">
        <x:v>18</x:v>
      </x:c>
      <x:c r="E18" s="110" t="str">
        <x:v>Titles XI and XIV</x:v>
      </x:c>
      <x:c r="F18" s="110" t="str">
        <x:v>Core commission 8; inspector general 2; independent evaluations 3; registry/appeals 3; GAO reviews 1; access/technical assistance 1.</x:v>
      </x:c>
      <x:c r="G18" s="106"/>
      <x:c r="H18" s="106"/>
      <x:c r="I18" s="106"/>
      <x:c r="J18" s="106"/>
      <x:c r="K18" s="106"/>
      <x:c r="L18" s="106"/>
      <x:c r="M18" s="106"/>
    </x:row>
    <x:row r="19" ht="54" customHeight="1">
      <x:c r="A19" s="110" t="str">
        <x:v>Program contingency and continuity reserve</x:v>
      </x:c>
      <x:c r="B19" s="166" t="n">
        <x:v>12</x:v>
      </x:c>
      <x:c r="C19" s="167" t="n">
        <x:f>D19-B19</x:f>
        <x:v>0</x:v>
      </x:c>
      <x:c r="D19" s="166" t="n">
        <x:v>12</x:v>
      </x:c>
      <x:c r="E19" s="110" t="str">
        <x:v>Title XV</x:v>
      </x:c>
      <x:c r="F19" s="110" t="str">
        <x:v>Capped mission contingencies; no new mission; publicly documented use.</x:v>
      </x:c>
      <x:c r="G19" s="106"/>
      <x:c r="H19" s="106"/>
      <x:c r="I19" s="106"/>
      <x:c r="J19" s="106"/>
      <x:c r="K19" s="106"/>
      <x:c r="L19" s="106"/>
      <x:c r="M19" s="106"/>
    </x:row>
    <x:row r="20" ht="25" customHeight="1">
      <x:c r="A20" s="126" t="str">
        <x:v>TOTAL</x:v>
      </x:c>
      <x:c r="B20" s="168" t="n">
        <x:f>SUM(B7:B19)</x:f>
        <x:v>450</x:v>
      </x:c>
      <x:c r="C20" s="168" t="n">
        <x:f>SUM(C7:C19)</x:f>
        <x:v>750</x:v>
      </x:c>
      <x:c r="D20" s="168" t="n">
        <x:f>SUM(D7:D19)</x:f>
        <x:v>1200</x:v>
      </x:c>
      <x:c r="E20" s="126"/>
      <x:c r="F20" s="126"/>
      <x:c r="G20" s="106"/>
      <x:c r="H20" s="106"/>
      <x:c r="I20" s="106"/>
      <x:c r="J20" s="106"/>
      <x:c r="K20" s="106"/>
      <x:c r="L20" s="106"/>
      <x:c r="M20" s="106"/>
    </x:row>
    <x:row r="21" ht="20" customHeight="1">
      <x:c r="A21" s="107"/>
      <x:c r="B21" s="107"/>
      <x:c r="C21" s="107"/>
      <x:c r="D21" s="107"/>
      <x:c r="E21" s="107"/>
      <x:c r="F21" s="107"/>
      <x:c r="G21" s="106"/>
      <x:c r="H21" s="106"/>
      <x:c r="I21" s="106"/>
      <x:c r="J21" s="106"/>
      <x:c r="K21" s="106"/>
      <x:c r="L21" s="106"/>
      <x:c r="M21" s="106"/>
    </x:row>
    <x:row r="22" ht="20" customHeight="1">
      <x:c r="A22" s="107"/>
      <x:c r="B22" s="107"/>
      <x:c r="C22" s="107"/>
      <x:c r="D22" s="107"/>
      <x:c r="E22" s="107"/>
      <x:c r="F22" s="107"/>
      <x:c r="G22" s="106"/>
      <x:c r="H22" s="106"/>
      <x:c r="I22" s="106"/>
      <x:c r="J22" s="106"/>
      <x:c r="K22" s="106"/>
      <x:c r="L22" s="106"/>
      <x:c r="M22" s="106"/>
    </x:row>
    <x:row r="23" ht="20" customHeight="1">
      <x:c r="A23" s="110" t="str">
        <x:v>The $160B workforce account replaces an interim $80B plan. The $80B increase is offset by $30B less permanent construction and $10B less each in water, environment, healthcare, housing and science. No additional $80B is added to the total. Sources: consolidated draft v0.3, Schedule B; source assumptions are policy proposals.</x:v>
      </x:c>
      <x:c r="B23" s="110"/>
      <x:c r="C23" s="110"/>
      <x:c r="D23" s="110"/>
      <x:c r="E23" s="110"/>
      <x:c r="F23" s="110"/>
      <x:c r="G23" s="106"/>
      <x:c r="H23" s="106"/>
      <x:c r="I23" s="106"/>
      <x:c r="J23" s="106"/>
      <x:c r="K23" s="106"/>
      <x:c r="L23" s="106"/>
      <x:c r="M23" s="106"/>
    </x:row>
    <x:row r="24" ht="20" customHeight="1">
      <x:c r="A24" s="110"/>
      <x:c r="B24" s="110"/>
      <x:c r="C24" s="110"/>
      <x:c r="D24" s="110"/>
      <x:c r="E24" s="110"/>
      <x:c r="F24" s="110"/>
      <x:c r="G24" s="106"/>
      <x:c r="H24" s="106"/>
      <x:c r="I24" s="106"/>
      <x:c r="J24" s="106"/>
      <x:c r="K24" s="106"/>
      <x:c r="L24" s="106"/>
      <x:c r="M24" s="106"/>
    </x:row>
    <x:row r="25" ht="20" customHeight="1">
      <x:c r="A25" s="110"/>
      <x:c r="B25" s="110"/>
      <x:c r="C25" s="110"/>
      <x:c r="D25" s="110"/>
      <x:c r="E25" s="110"/>
      <x:c r="F25" s="110"/>
      <x:c r="G25" s="106"/>
      <x:c r="H25" s="106"/>
      <x:c r="I25" s="106"/>
      <x:c r="J25" s="106"/>
      <x:c r="K25" s="106"/>
      <x:c r="L25" s="106"/>
      <x:c r="M25" s="106"/>
    </x:row>
    <x:row r="26" ht="20" customHeight="1">
      <x:c r="A26" s="107"/>
      <x:c r="B26" s="107"/>
      <x:c r="C26" s="107"/>
      <x:c r="D26" s="107"/>
      <x:c r="E26" s="107"/>
      <x:c r="F26" s="107"/>
      <x:c r="G26" s="106"/>
      <x:c r="H26" s="106"/>
      <x:c r="I26" s="106"/>
      <x:c r="J26" s="106"/>
      <x:c r="K26" s="106"/>
      <x:c r="L26" s="106"/>
      <x:c r="M26" s="106"/>
    </x:row>
    <x:row r="27" ht="20" customHeight="1">
      <x:c r="A27" s="107"/>
      <x:c r="B27" s="107"/>
      <x:c r="C27" s="107"/>
      <x:c r="D27" s="107"/>
      <x:c r="E27" s="107"/>
      <x:c r="F27" s="107"/>
      <x:c r="G27" s="106"/>
      <x:c r="H27" s="106"/>
      <x:c r="I27" s="106"/>
      <x:c r="J27" s="106"/>
      <x:c r="K27" s="106"/>
      <x:c r="L27" s="106"/>
      <x:c r="M27" s="106"/>
    </x:row>
    <x:row r="28" ht="20" customHeight="1">
      <x:c r="A28" s="107"/>
      <x:c r="B28" s="107"/>
      <x:c r="C28" s="107"/>
      <x:c r="D28" s="107"/>
      <x:c r="E28" s="107"/>
      <x:c r="F28" s="107"/>
      <x:c r="G28" s="106"/>
      <x:c r="H28" s="106"/>
      <x:c r="I28" s="106"/>
      <x:c r="J28" s="106"/>
      <x:c r="K28" s="106"/>
      <x:c r="L28" s="106"/>
      <x:c r="M28" s="106"/>
    </x:row>
    <x:row r="29" ht="20" customHeight="1">
      <x:c r="A29" s="107"/>
      <x:c r="B29" s="107"/>
      <x:c r="C29" s="107"/>
      <x:c r="D29" s="107"/>
      <x:c r="E29" s="107"/>
      <x:c r="F29" s="107"/>
      <x:c r="G29" s="106"/>
      <x:c r="H29" s="106"/>
      <x:c r="I29" s="106"/>
      <x:c r="J29" s="106"/>
      <x:c r="K29" s="106"/>
      <x:c r="L29" s="106"/>
      <x:c r="M29" s="106"/>
    </x:row>
    <x:row r="30" ht="20" customHeight="1">
      <x:c r="A30" s="107"/>
      <x:c r="B30" s="107"/>
      <x:c r="C30" s="107"/>
      <x:c r="D30" s="107"/>
      <x:c r="E30" s="107"/>
      <x:c r="F30" s="107"/>
      <x:c r="G30" s="106"/>
      <x:c r="H30" s="106"/>
      <x:c r="I30" s="106"/>
      <x:c r="J30" s="106"/>
      <x:c r="K30" s="106"/>
      <x:c r="L30" s="106"/>
      <x:c r="M30" s="106"/>
    </x:row>
    <x:row r="31">
      <x:c r="A31" s="106"/>
      <x:c r="B31" s="106"/>
      <x:c r="C31" s="106"/>
      <x:c r="D31" s="106"/>
      <x:c r="E31" s="106"/>
      <x:c r="F31" s="106"/>
      <x:c r="G31" s="106"/>
      <x:c r="H31" s="106"/>
      <x:c r="I31" s="106"/>
      <x:c r="J31" s="106"/>
      <x:c r="K31" s="106"/>
      <x:c r="L31" s="106"/>
      <x:c r="M31" s="106"/>
    </x:row>
    <x:row r="32">
      <x:c r="A32" s="106"/>
      <x:c r="B32" s="106"/>
      <x:c r="C32" s="106"/>
      <x:c r="D32" s="106"/>
      <x:c r="E32" s="106"/>
      <x:c r="F32" s="106"/>
      <x:c r="G32" s="106"/>
      <x:c r="H32" s="106"/>
      <x:c r="I32" s="106"/>
      <x:c r="J32" s="106"/>
      <x:c r="K32" s="106"/>
      <x:c r="L32" s="106"/>
      <x:c r="M32" s="106"/>
    </x:row>
    <x:row r="33">
      <x:c r="A33" s="106"/>
      <x:c r="B33" s="106"/>
      <x:c r="C33" s="106"/>
      <x:c r="D33" s="106"/>
      <x:c r="E33" s="106"/>
      <x:c r="F33" s="106"/>
      <x:c r="G33" s="106"/>
      <x:c r="H33" s="106"/>
      <x:c r="I33" s="106"/>
      <x:c r="J33" s="106"/>
      <x:c r="K33" s="106"/>
      <x:c r="L33" s="106"/>
      <x:c r="M33" s="106"/>
    </x:row>
    <x:row r="34">
      <x:c r="A34" s="106"/>
      <x:c r="B34" s="106"/>
      <x:c r="C34" s="106"/>
      <x:c r="D34" s="106"/>
      <x:c r="E34" s="106"/>
      <x:c r="F34" s="106"/>
      <x:c r="G34" s="106"/>
      <x:c r="H34" s="106"/>
      <x:c r="I34" s="106"/>
      <x:c r="J34" s="106"/>
      <x:c r="K34" s="106"/>
      <x:c r="L34" s="106"/>
      <x:c r="M34" s="106"/>
    </x:row>
    <x:row r="35">
      <x:c r="A35" s="106"/>
      <x:c r="B35" s="106"/>
      <x:c r="C35" s="106"/>
      <x:c r="D35" s="106"/>
      <x:c r="E35" s="106"/>
      <x:c r="F35" s="106"/>
      <x:c r="G35" s="106"/>
      <x:c r="H35" s="106"/>
      <x:c r="I35" s="106"/>
      <x:c r="J35" s="106"/>
      <x:c r="K35" s="106"/>
      <x:c r="L35" s="106"/>
      <x:c r="M35" s="106"/>
    </x:row>
    <x:row r="36">
      <x:c r="A36" s="106"/>
      <x:c r="B36" s="106"/>
      <x:c r="C36" s="106"/>
      <x:c r="D36" s="106"/>
      <x:c r="E36" s="106"/>
      <x:c r="F36" s="106"/>
      <x:c r="G36" s="106"/>
      <x:c r="H36" s="106"/>
      <x:c r="I36" s="106"/>
      <x:c r="J36" s="106"/>
      <x:c r="K36" s="106"/>
      <x:c r="L36" s="106"/>
      <x:c r="M36" s="106"/>
    </x:row>
    <x:row r="37">
      <x:c r="A37" s="106"/>
      <x:c r="B37" s="106"/>
      <x:c r="C37" s="106"/>
      <x:c r="D37" s="106"/>
      <x:c r="E37" s="106"/>
      <x:c r="F37" s="106"/>
      <x:c r="G37" s="106"/>
      <x:c r="H37" s="106"/>
      <x:c r="I37" s="106"/>
      <x:c r="J37" s="106"/>
      <x:c r="K37" s="106"/>
      <x:c r="L37" s="106"/>
      <x:c r="M37" s="106"/>
    </x:row>
    <x:row r="38">
      <x:c r="A38" s="106"/>
      <x:c r="B38" s="106"/>
      <x:c r="C38" s="106"/>
      <x:c r="D38" s="106"/>
      <x:c r="E38" s="106"/>
      <x:c r="F38" s="106"/>
      <x:c r="G38" s="106"/>
      <x:c r="H38" s="106"/>
      <x:c r="I38" s="106"/>
      <x:c r="J38" s="106"/>
      <x:c r="K38" s="106"/>
      <x:c r="L38" s="106"/>
      <x:c r="M38" s="106"/>
    </x:row>
    <x:row r="39">
      <x:c r="A39" s="106"/>
      <x:c r="B39" s="106"/>
      <x:c r="C39" s="106"/>
      <x:c r="D39" s="106"/>
      <x:c r="E39" s="106"/>
      <x:c r="F39" s="106"/>
      <x:c r="G39" s="106"/>
      <x:c r="H39" s="106"/>
      <x:c r="I39" s="106"/>
      <x:c r="J39" s="106"/>
      <x:c r="K39" s="106"/>
      <x:c r="L39" s="106"/>
      <x:c r="M39" s="106"/>
    </x:row>
    <x:row r="40">
      <x:c r="A40" s="106"/>
      <x:c r="B40" s="106"/>
      <x:c r="C40" s="106"/>
      <x:c r="D40" s="106"/>
      <x:c r="E40" s="106"/>
      <x:c r="F40" s="106"/>
      <x:c r="G40" s="106"/>
      <x:c r="H40" s="106"/>
      <x:c r="I40" s="106"/>
      <x:c r="J40" s="106"/>
      <x:c r="K40" s="106"/>
      <x:c r="L40" s="106"/>
      <x:c r="M40" s="106"/>
    </x:row>
    <x:row r="41">
      <x:c r="A41" s="106"/>
      <x:c r="B41" s="106"/>
      <x:c r="C41" s="106"/>
      <x:c r="D41" s="106"/>
      <x:c r="E41" s="106"/>
      <x:c r="F41" s="106"/>
      <x:c r="G41" s="106"/>
      <x:c r="H41" s="106"/>
      <x:c r="I41" s="106"/>
      <x:c r="J41" s="106"/>
      <x:c r="K41" s="106"/>
      <x:c r="L41" s="106"/>
      <x:c r="M41" s="106"/>
    </x:row>
    <x:row r="42">
      <x:c r="A42" s="106"/>
      <x:c r="B42" s="106"/>
      <x:c r="C42" s="106"/>
      <x:c r="D42" s="106"/>
      <x:c r="E42" s="106"/>
      <x:c r="F42" s="106"/>
      <x:c r="G42" s="106"/>
      <x:c r="H42" s="106"/>
      <x:c r="I42" s="106"/>
      <x:c r="J42" s="106"/>
      <x:c r="K42" s="106"/>
      <x:c r="L42" s="106"/>
      <x:c r="M42" s="106"/>
    </x:row>
    <x:row r="43">
      <x:c r="A43" s="106"/>
      <x:c r="B43" s="106"/>
      <x:c r="C43" s="106"/>
      <x:c r="D43" s="106"/>
      <x:c r="E43" s="106"/>
      <x:c r="F43" s="106"/>
      <x:c r="G43" s="106"/>
      <x:c r="H43" s="106"/>
      <x:c r="I43" s="106"/>
      <x:c r="J43" s="106"/>
      <x:c r="K43" s="106"/>
      <x:c r="L43" s="106"/>
      <x:c r="M43" s="106"/>
    </x:row>
    <x:row r="44">
      <x:c r="A44" s="106"/>
      <x:c r="B44" s="106"/>
      <x:c r="C44" s="106"/>
      <x:c r="D44" s="106"/>
      <x:c r="E44" s="106"/>
      <x:c r="F44" s="106"/>
      <x:c r="G44" s="106"/>
      <x:c r="H44" s="106"/>
      <x:c r="I44" s="106"/>
      <x:c r="J44" s="106"/>
      <x:c r="K44" s="106"/>
      <x:c r="L44" s="106"/>
      <x:c r="M44" s="106"/>
    </x:row>
    <x:row r="45">
      <x:c r="A45" s="106"/>
      <x:c r="B45" s="106"/>
      <x:c r="C45" s="106"/>
      <x:c r="D45" s="106"/>
      <x:c r="E45" s="106"/>
      <x:c r="F45" s="106"/>
      <x:c r="G45" s="106"/>
      <x:c r="H45" s="106"/>
      <x:c r="I45" s="106"/>
      <x:c r="J45" s="106"/>
      <x:c r="K45" s="106"/>
      <x:c r="L45" s="106"/>
      <x:c r="M45" s="106"/>
    </x:row>
    <x:row r="46">
      <x:c r="A46" s="106"/>
      <x:c r="B46" s="106"/>
      <x:c r="C46" s="106"/>
      <x:c r="D46" s="106"/>
      <x:c r="E46" s="106"/>
      <x:c r="F46" s="106"/>
      <x:c r="G46" s="106"/>
      <x:c r="H46" s="106"/>
      <x:c r="I46" s="106"/>
      <x:c r="J46" s="106"/>
      <x:c r="K46" s="106"/>
      <x:c r="L46" s="106"/>
      <x:c r="M46" s="106"/>
    </x:row>
    <x:row r="47">
      <x:c r="A47" s="106"/>
      <x:c r="B47" s="106"/>
      <x:c r="C47" s="106"/>
      <x:c r="D47" s="106"/>
      <x:c r="E47" s="106"/>
      <x:c r="F47" s="106"/>
      <x:c r="G47" s="106"/>
      <x:c r="H47" s="106"/>
      <x:c r="I47" s="106"/>
      <x:c r="J47" s="106"/>
      <x:c r="K47" s="106"/>
      <x:c r="L47" s="106"/>
      <x:c r="M47" s="106"/>
    </x:row>
    <x:row r="48">
      <x:c r="A48" s="106"/>
      <x:c r="B48" s="106"/>
      <x:c r="C48" s="106"/>
      <x:c r="D48" s="106"/>
      <x:c r="E48" s="106"/>
      <x:c r="F48" s="106"/>
      <x:c r="G48" s="106"/>
      <x:c r="H48" s="106"/>
      <x:c r="I48" s="106"/>
      <x:c r="J48" s="106"/>
      <x:c r="K48" s="106"/>
      <x:c r="L48" s="106"/>
      <x:c r="M48" s="106"/>
    </x:row>
    <x:row r="49">
      <x:c r="A49" s="106"/>
      <x:c r="B49" s="106"/>
      <x:c r="C49" s="106"/>
      <x:c r="D49" s="106"/>
      <x:c r="E49" s="106"/>
      <x:c r="F49" s="106"/>
      <x:c r="G49" s="106"/>
      <x:c r="H49" s="106"/>
      <x:c r="I49" s="106"/>
      <x:c r="J49" s="106"/>
      <x:c r="K49" s="106"/>
      <x:c r="L49" s="106"/>
      <x:c r="M49" s="106"/>
    </x:row>
    <x:row r="50">
      <x:c r="A50" s="106"/>
      <x:c r="B50" s="106"/>
      <x:c r="C50" s="106"/>
      <x:c r="D50" s="106"/>
      <x:c r="E50" s="106"/>
      <x:c r="F50" s="106"/>
      <x:c r="G50" s="106"/>
      <x:c r="H50" s="106"/>
      <x:c r="I50" s="106"/>
      <x:c r="J50" s="106"/>
      <x:c r="K50" s="106"/>
      <x:c r="L50" s="106"/>
      <x:c r="M50" s="106"/>
    </x:row>
    <x:row r="51">
      <x:c r="A51" s="106"/>
      <x:c r="B51" s="106"/>
      <x:c r="C51" s="106"/>
      <x:c r="D51" s="106"/>
      <x:c r="E51" s="106"/>
      <x:c r="F51" s="106"/>
      <x:c r="G51" s="106"/>
      <x:c r="H51" s="106"/>
      <x:c r="I51" s="106"/>
      <x:c r="J51" s="106"/>
      <x:c r="K51" s="106"/>
      <x:c r="L51" s="106"/>
      <x:c r="M51" s="106"/>
    </x:row>
    <x:row r="52">
      <x:c r="A52" s="106"/>
      <x:c r="B52" s="106"/>
      <x:c r="C52" s="106"/>
      <x:c r="D52" s="106"/>
      <x:c r="E52" s="106"/>
      <x:c r="F52" s="106"/>
      <x:c r="G52" s="106"/>
      <x:c r="H52" s="106"/>
      <x:c r="I52" s="106"/>
      <x:c r="J52" s="106"/>
      <x:c r="K52" s="106"/>
      <x:c r="L52" s="106"/>
      <x:c r="M52" s="106"/>
    </x:row>
    <x:row r="53">
      <x:c r="A53" s="106"/>
      <x:c r="B53" s="106"/>
      <x:c r="C53" s="106"/>
      <x:c r="D53" s="106"/>
      <x:c r="E53" s="106"/>
      <x:c r="F53" s="106"/>
      <x:c r="G53" s="106"/>
      <x:c r="H53" s="106"/>
      <x:c r="I53" s="106"/>
      <x:c r="J53" s="106"/>
      <x:c r="K53" s="106"/>
      <x:c r="L53" s="106"/>
      <x:c r="M53" s="106"/>
    </x:row>
    <x:row r="54">
      <x:c r="A54" s="106"/>
      <x:c r="B54" s="106"/>
      <x:c r="C54" s="106"/>
      <x:c r="D54" s="106"/>
      <x:c r="E54" s="106"/>
      <x:c r="F54" s="106"/>
      <x:c r="G54" s="106"/>
      <x:c r="H54" s="106"/>
      <x:c r="I54" s="106"/>
      <x:c r="J54" s="106"/>
      <x:c r="K54" s="106"/>
      <x:c r="L54" s="106"/>
      <x:c r="M54" s="106"/>
    </x:row>
    <x:row r="55">
      <x:c r="A55" s="106"/>
      <x:c r="B55" s="106"/>
      <x:c r="C55" s="106"/>
      <x:c r="D55" s="106"/>
      <x:c r="E55" s="106"/>
      <x:c r="F55" s="106"/>
      <x:c r="G55" s="106"/>
      <x:c r="H55" s="106"/>
      <x:c r="I55" s="106"/>
      <x:c r="J55" s="106"/>
      <x:c r="K55" s="106"/>
      <x:c r="L55" s="106"/>
      <x:c r="M55" s="106"/>
    </x:row>
  </x:sheetData>
  <x:mergeCells>
    <x:mergeCell ref="A1:F2"/>
    <x:mergeCell ref="A3:F4"/>
    <x:mergeCell ref="A23:F25"/>
  </x:mergeCells>
  <x:pageMargins left="0.7" right="0.7" top="0.75" bottom="0.75" header="0.3" footer="0.3"/>
  <x:legacyDrawing xmlns:r="http://schemas.openxmlformats.org/officeDocument/2006/relationships" r:id="R80d3969866d54ec6"/>
</x:worksheet>
</file>

<file path=xl/worksheets/sheet3.xml><?xml version="1.0" encoding="utf-8"?>
<x:worksheet xmlns:x="http://schemas.openxmlformats.org/spreadsheetml/2006/main">
  <x:sheetFormatPr defaultRowHeight="15"/>
  <x:cols>
    <x:col min="1" max="1" width="23" hidden="0" customWidth="1"/>
    <x:col min="2" max="2" width="23" hidden="0" customWidth="1"/>
    <x:col min="3" max="3" width="23" hidden="0" customWidth="1"/>
    <x:col min="4" max="4" width="23" hidden="0" customWidth="1"/>
    <x:col min="5" max="5" width="23" hidden="0" customWidth="1"/>
  </x:cols>
  <x:sheetData>
    <x:row r="1" ht="20" customHeight="1">
      <x:c r="A1" s="9" t="str">
        <x:v>ANNUAL FUNDING AUTHORITY</x:v>
      </x:c>
      <x:c r="B1" s="9"/>
      <x:c r="C1" s="9"/>
      <x:c r="D1" s="9"/>
      <x:c r="E1" s="9"/>
      <x:c r="F1" s="106"/>
      <x:c r="G1" s="106"/>
      <x:c r="H1" s="106"/>
      <x:c r="I1" s="106"/>
      <x:c r="J1" s="106"/>
      <x:c r="K1" s="106"/>
      <x:c r="L1" s="106"/>
      <x:c r="M1" s="106"/>
    </x:row>
    <x:row r="2" ht="20" customHeight="1">
      <x:c r="A2" s="9"/>
      <x:c r="B2" s="9"/>
      <x:c r="C2" s="9"/>
      <x:c r="D2" s="9"/>
      <x:c r="E2" s="9"/>
      <x:c r="F2" s="106"/>
      <x:c r="G2" s="106"/>
      <x:c r="H2" s="106"/>
      <x:c r="I2" s="106"/>
      <x:c r="J2" s="106"/>
      <x:c r="K2" s="106"/>
      <x:c r="L2" s="106"/>
      <x:c r="M2" s="106"/>
    </x:row>
    <x:row r="3" ht="20" customHeight="1">
      <x:c r="A3" s="17" t="str">
        <x:v>Program Year 1 = first full federal fiscal year after enactment. The $0.5B startup advance is included in Year 1, not added.</x:v>
      </x:c>
      <x:c r="B3" s="17"/>
      <x:c r="C3" s="17"/>
      <x:c r="D3" s="17"/>
      <x:c r="E3" s="17"/>
      <x:c r="F3" s="106"/>
      <x:c r="G3" s="106"/>
      <x:c r="H3" s="106"/>
      <x:c r="I3" s="106"/>
      <x:c r="J3" s="106"/>
      <x:c r="K3" s="106"/>
      <x:c r="L3" s="106"/>
      <x:c r="M3" s="106"/>
    </x:row>
    <x:row r="4" ht="20" customHeight="1">
      <x:c r="A4" s="17"/>
      <x:c r="B4" s="17"/>
      <x:c r="C4" s="17"/>
      <x:c r="D4" s="17"/>
      <x:c r="E4" s="17"/>
      <x:c r="F4" s="106"/>
      <x:c r="G4" s="106"/>
      <x:c r="H4" s="106"/>
      <x:c r="I4" s="106"/>
      <x:c r="J4" s="106"/>
      <x:c r="K4" s="106"/>
      <x:c r="L4" s="106"/>
      <x:c r="M4" s="106"/>
    </x:row>
    <x:row r="5" ht="20" customHeight="1">
      <x:c r="A5" s="107"/>
      <x:c r="B5" s="107"/>
      <x:c r="C5" s="107"/>
      <x:c r="D5" s="107"/>
      <x:c r="E5" s="107"/>
      <x:c r="F5" s="106"/>
      <x:c r="G5" s="106"/>
      <x:c r="H5" s="106"/>
      <x:c r="I5" s="106"/>
      <x:c r="J5" s="106"/>
      <x:c r="K5" s="106"/>
      <x:c r="L5" s="106"/>
      <x:c r="M5" s="106"/>
    </x:row>
    <x:row r="6" ht="36" customHeight="1">
      <x:c r="A6" s="24" t="str">
        <x:v>Program year</x:v>
      </x:c>
      <x:c r="B6" s="24" t="str">
        <x:v>Full envelope ($B)</x:v>
      </x:c>
      <x:c r="C6" s="24" t="str">
        <x:v>Direct core ($B)</x:v>
      </x:c>
      <x:c r="D6" s="24" t="str">
        <x:v>Discretionary ($B)</x:v>
      </x:c>
      <x:c r="E6" s="24" t="str">
        <x:v>Cumulative ($B)</x:v>
      </x:c>
      <x:c r="F6" s="106"/>
      <x:c r="G6" s="106"/>
      <x:c r="H6" s="106"/>
      <x:c r="I6" s="106"/>
      <x:c r="J6" s="106"/>
      <x:c r="K6" s="106"/>
      <x:c r="L6" s="106"/>
      <x:c r="M6" s="106"/>
    </x:row>
    <x:row r="7" ht="20" customHeight="1">
      <x:c r="A7" s="107" t="n">
        <x:v>1</x:v>
      </x:c>
      <x:c r="B7" s="132" t="n">
        <x:v>60</x:v>
      </x:c>
      <x:c r="C7" s="132" t="n">
        <x:v>30</x:v>
      </x:c>
      <x:c r="D7" s="133" t="n">
        <x:f>B7-C7</x:f>
        <x:v>30</x:v>
      </x:c>
      <x:c r="E7" s="133" t="n">
        <x:f>SUM($B$7:B7)</x:f>
        <x:v>60</x:v>
      </x:c>
      <x:c r="F7" s="106"/>
      <x:c r="G7" s="106"/>
      <x:c r="H7" s="106"/>
      <x:c r="I7" s="106"/>
      <x:c r="J7" s="106"/>
      <x:c r="K7" s="106"/>
      <x:c r="L7" s="106"/>
      <x:c r="M7" s="106"/>
    </x:row>
    <x:row r="8" ht="20" customHeight="1">
      <x:c r="A8" s="107" t="n">
        <x:v>2</x:v>
      </x:c>
      <x:c r="B8" s="132" t="n">
        <x:v>80</x:v>
      </x:c>
      <x:c r="C8" s="132" t="n">
        <x:v>35</x:v>
      </x:c>
      <x:c r="D8" s="133" t="n">
        <x:f>B8-C8</x:f>
        <x:v>45</x:v>
      </x:c>
      <x:c r="E8" s="133" t="n">
        <x:f>SUM($B$7:B8)</x:f>
        <x:v>140</x:v>
      </x:c>
      <x:c r="F8" s="106"/>
      <x:c r="G8" s="106"/>
      <x:c r="H8" s="106"/>
      <x:c r="I8" s="106"/>
      <x:c r="J8" s="106"/>
      <x:c r="K8" s="106"/>
      <x:c r="L8" s="106"/>
      <x:c r="M8" s="106"/>
    </x:row>
    <x:row r="9" ht="20" customHeight="1">
      <x:c r="A9" s="107" t="n">
        <x:v>3</x:v>
      </x:c>
      <x:c r="B9" s="132" t="n">
        <x:v>100</x:v>
      </x:c>
      <x:c r="C9" s="132" t="n">
        <x:v>40</x:v>
      </x:c>
      <x:c r="D9" s="133" t="n">
        <x:f>B9-C9</x:f>
        <x:v>60</x:v>
      </x:c>
      <x:c r="E9" s="133" t="n">
        <x:f>SUM($B$7:B9)</x:f>
        <x:v>240</x:v>
      </x:c>
      <x:c r="F9" s="106"/>
      <x:c r="G9" s="106"/>
      <x:c r="H9" s="106"/>
      <x:c r="I9" s="106"/>
      <x:c r="J9" s="106"/>
      <x:c r="K9" s="106"/>
      <x:c r="L9" s="106"/>
      <x:c r="M9" s="106"/>
    </x:row>
    <x:row r="10" ht="20" customHeight="1">
      <x:c r="A10" s="107" t="n">
        <x:v>4</x:v>
      </x:c>
      <x:c r="B10" s="132" t="n">
        <x:v>115</x:v>
      </x:c>
      <x:c r="C10" s="132" t="n">
        <x:v>45</x:v>
      </x:c>
      <x:c r="D10" s="133" t="n">
        <x:f>B10-C10</x:f>
        <x:v>70</x:v>
      </x:c>
      <x:c r="E10" s="133" t="n">
        <x:f>SUM($B$7:B10)</x:f>
        <x:v>355</x:v>
      </x:c>
      <x:c r="F10" s="106"/>
      <x:c r="G10" s="106"/>
      <x:c r="H10" s="106"/>
      <x:c r="I10" s="106"/>
      <x:c r="J10" s="106"/>
      <x:c r="K10" s="106"/>
      <x:c r="L10" s="106"/>
      <x:c r="M10" s="106"/>
    </x:row>
    <x:row r="11" ht="20" customHeight="1">
      <x:c r="A11" s="107" t="n">
        <x:v>5</x:v>
      </x:c>
      <x:c r="B11" s="132" t="n">
        <x:v>125</x:v>
      </x:c>
      <x:c r="C11" s="132" t="n">
        <x:v>45</x:v>
      </x:c>
      <x:c r="D11" s="133" t="n">
        <x:f>B11-C11</x:f>
        <x:v>80</x:v>
      </x:c>
      <x:c r="E11" s="133" t="n">
        <x:f>SUM($B$7:B11)</x:f>
        <x:v>480</x:v>
      </x:c>
      <x:c r="F11" s="106"/>
      <x:c r="G11" s="106"/>
      <x:c r="H11" s="106"/>
      <x:c r="I11" s="106"/>
      <x:c r="J11" s="106"/>
      <x:c r="K11" s="106"/>
      <x:c r="L11" s="106"/>
      <x:c r="M11" s="106"/>
    </x:row>
    <x:row r="12" ht="20" customHeight="1">
      <x:c r="A12" s="107" t="n">
        <x:v>6</x:v>
      </x:c>
      <x:c r="B12" s="132" t="n">
        <x:v>135</x:v>
      </x:c>
      <x:c r="C12" s="132" t="n">
        <x:v>50</x:v>
      </x:c>
      <x:c r="D12" s="133" t="n">
        <x:f>B12-C12</x:f>
        <x:v>85</x:v>
      </x:c>
      <x:c r="E12" s="133" t="n">
        <x:f>SUM($B$7:B12)</x:f>
        <x:v>615</x:v>
      </x:c>
      <x:c r="F12" s="106"/>
      <x:c r="G12" s="106"/>
      <x:c r="H12" s="106"/>
      <x:c r="I12" s="106"/>
      <x:c r="J12" s="106"/>
      <x:c r="K12" s="106"/>
      <x:c r="L12" s="106"/>
      <x:c r="M12" s="106"/>
    </x:row>
    <x:row r="13" ht="20" customHeight="1">
      <x:c r="A13" s="107" t="n">
        <x:v>7</x:v>
      </x:c>
      <x:c r="B13" s="132" t="n">
        <x:v>140</x:v>
      </x:c>
      <x:c r="C13" s="132" t="n">
        <x:v>50</x:v>
      </x:c>
      <x:c r="D13" s="133" t="n">
        <x:f>B13-C13</x:f>
        <x:v>90</x:v>
      </x:c>
      <x:c r="E13" s="133" t="n">
        <x:f>SUM($B$7:B13)</x:f>
        <x:v>755</x:v>
      </x:c>
      <x:c r="F13" s="106"/>
      <x:c r="G13" s="106"/>
      <x:c r="H13" s="106"/>
      <x:c r="I13" s="106"/>
      <x:c r="J13" s="106"/>
      <x:c r="K13" s="106"/>
      <x:c r="L13" s="106"/>
      <x:c r="M13" s="106"/>
    </x:row>
    <x:row r="14" ht="20" customHeight="1">
      <x:c r="A14" s="107" t="n">
        <x:v>8</x:v>
      </x:c>
      <x:c r="B14" s="132" t="n">
        <x:v>145</x:v>
      </x:c>
      <x:c r="C14" s="132" t="n">
        <x:v>50</x:v>
      </x:c>
      <x:c r="D14" s="133" t="n">
        <x:f>B14-C14</x:f>
        <x:v>95</x:v>
      </x:c>
      <x:c r="E14" s="133" t="n">
        <x:f>SUM($B$7:B14)</x:f>
        <x:v>900</x:v>
      </x:c>
      <x:c r="F14" s="106"/>
      <x:c r="G14" s="106"/>
      <x:c r="H14" s="106"/>
      <x:c r="I14" s="106"/>
      <x:c r="J14" s="106"/>
      <x:c r="K14" s="106"/>
      <x:c r="L14" s="106"/>
      <x:c r="M14" s="106"/>
    </x:row>
    <x:row r="15" ht="20" customHeight="1">
      <x:c r="A15" s="107" t="n">
        <x:v>9</x:v>
      </x:c>
      <x:c r="B15" s="132" t="n">
        <x:v>150</x:v>
      </x:c>
      <x:c r="C15" s="132" t="n">
        <x:v>50</x:v>
      </x:c>
      <x:c r="D15" s="133" t="n">
        <x:f>B15-C15</x:f>
        <x:v>100</x:v>
      </x:c>
      <x:c r="E15" s="133" t="n">
        <x:f>SUM($B$7:B15)</x:f>
        <x:v>1050</x:v>
      </x:c>
      <x:c r="F15" s="106"/>
      <x:c r="G15" s="106"/>
      <x:c r="H15" s="106"/>
      <x:c r="I15" s="106"/>
      <x:c r="J15" s="106"/>
      <x:c r="K15" s="106"/>
      <x:c r="L15" s="106"/>
      <x:c r="M15" s="106"/>
    </x:row>
    <x:row r="16" ht="20" customHeight="1">
      <x:c r="A16" s="107" t="n">
        <x:v>10</x:v>
      </x:c>
      <x:c r="B16" s="132" t="n">
        <x:v>150</x:v>
      </x:c>
      <x:c r="C16" s="132" t="n">
        <x:v>55</x:v>
      </x:c>
      <x:c r="D16" s="133" t="n">
        <x:f>B16-C16</x:f>
        <x:v>95</x:v>
      </x:c>
      <x:c r="E16" s="133" t="n">
        <x:f>SUM($B$7:B16)</x:f>
        <x:v>1200</x:v>
      </x:c>
      <x:c r="F16" s="106"/>
      <x:c r="G16" s="106"/>
      <x:c r="H16" s="106"/>
      <x:c r="I16" s="106"/>
      <x:c r="J16" s="106"/>
      <x:c r="K16" s="106"/>
      <x:c r="L16" s="106"/>
      <x:c r="M16" s="106"/>
    </x:row>
    <x:row r="17" ht="25" customHeight="1">
      <x:c r="A17" s="126" t="str">
        <x:v>TOTAL</x:v>
      </x:c>
      <x:c r="B17" s="127" t="n">
        <x:f>SUM(B7:B16)</x:f>
        <x:v>1200</x:v>
      </x:c>
      <x:c r="C17" s="127" t="n">
        <x:f>SUM(C7:C16)</x:f>
        <x:v>450</x:v>
      </x:c>
      <x:c r="D17" s="127" t="n">
        <x:f>SUM(D7:D16)</x:f>
        <x:v>750</x:v>
      </x:c>
      <x:c r="E17" s="127"/>
      <x:c r="F17" s="106"/>
      <x:c r="G17" s="106"/>
      <x:c r="H17" s="106"/>
      <x:c r="I17" s="106"/>
      <x:c r="J17" s="106"/>
      <x:c r="K17" s="106"/>
      <x:c r="L17" s="106"/>
      <x:c r="M17" s="106"/>
    </x:row>
    <x:row r="18" ht="20" customHeight="1">
      <x:c r="A18" s="107"/>
      <x:c r="B18" s="133"/>
      <x:c r="C18" s="133"/>
      <x:c r="D18" s="133"/>
      <x:c r="E18" s="133"/>
      <x:c r="F18" s="106"/>
      <x:c r="G18" s="106"/>
      <x:c r="H18" s="106"/>
      <x:c r="I18" s="106"/>
      <x:c r="J18" s="106"/>
      <x:c r="K18" s="106"/>
      <x:c r="L18" s="106"/>
      <x:c r="M18" s="106"/>
    </x:row>
    <x:row r="19" ht="20" customHeight="1">
      <x:c r="A19" s="107" t="str">
        <x:v>Schedule check</x:v>
      </x:c>
      <x:c r="B19" s="133" t="n">
        <x:f>B17-'Mission Budget'!D20</x:f>
        <x:v>0</x:v>
      </x:c>
      <x:c r="C19" s="133" t="n">
        <x:f>C17-'Mission Budget'!B20</x:f>
        <x:v>0</x:v>
      </x:c>
      <x:c r="D19" s="133" t="n">
        <x:f>D17-'Mission Budget'!C20</x:f>
        <x:v>0</x:v>
      </x:c>
      <x:c r="E19" s="133"/>
      <x:c r="F19" s="106"/>
      <x:c r="G19" s="106"/>
      <x:c r="H19" s="106"/>
      <x:c r="I19" s="106"/>
      <x:c r="J19" s="106"/>
      <x:c r="K19" s="106"/>
      <x:c r="L19" s="106"/>
      <x:c r="M19" s="106"/>
    </x:row>
    <x:row r="20" ht="20" customHeight="1">
      <x:c r="A20" s="107"/>
      <x:c r="B20" s="107"/>
      <x:c r="C20" s="107"/>
      <x:c r="D20" s="107"/>
      <x:c r="E20" s="107"/>
      <x:c r="F20" s="106"/>
      <x:c r="G20" s="106"/>
      <x:c r="H20" s="106"/>
      <x:c r="I20" s="106"/>
      <x:c r="J20" s="106"/>
      <x:c r="K20" s="106"/>
      <x:c r="L20" s="106"/>
      <x:c r="M20" s="106"/>
    </x:row>
    <x:row r="21" ht="20" customHeight="1">
      <x:c r="A21" s="110" t="str">
        <x:v>The full schedule assumes all discretionary amounts are subsequently appropriated. The core is proposed direct budget authority, not currently available money. No revenue offsets, cost savings or debt-service estimates are included. A check of zero means schedules reconcile.</x:v>
      </x:c>
      <x:c r="B21" s="110"/>
      <x:c r="C21" s="110"/>
      <x:c r="D21" s="110"/>
      <x:c r="E21" s="110"/>
      <x:c r="F21" s="106"/>
      <x:c r="G21" s="106"/>
      <x:c r="H21" s="106"/>
      <x:c r="I21" s="106"/>
      <x:c r="J21" s="106"/>
      <x:c r="K21" s="106"/>
      <x:c r="L21" s="106"/>
      <x:c r="M21" s="106"/>
    </x:row>
    <x:row r="22" ht="20" customHeight="1">
      <x:c r="A22" s="110"/>
      <x:c r="B22" s="110"/>
      <x:c r="C22" s="110"/>
      <x:c r="D22" s="110"/>
      <x:c r="E22" s="110"/>
      <x:c r="F22" s="106"/>
      <x:c r="G22" s="106"/>
      <x:c r="H22" s="106"/>
      <x:c r="I22" s="106"/>
      <x:c r="J22" s="106"/>
      <x:c r="K22" s="106"/>
      <x:c r="L22" s="106"/>
      <x:c r="M22" s="106"/>
    </x:row>
    <x:row r="23" ht="20" customHeight="1">
      <x:c r="A23" s="110"/>
      <x:c r="B23" s="110"/>
      <x:c r="C23" s="110"/>
      <x:c r="D23" s="110"/>
      <x:c r="E23" s="110"/>
      <x:c r="F23" s="106"/>
      <x:c r="G23" s="106"/>
      <x:c r="H23" s="106"/>
      <x:c r="I23" s="106"/>
      <x:c r="J23" s="106"/>
      <x:c r="K23" s="106"/>
      <x:c r="L23" s="106"/>
      <x:c r="M23" s="106"/>
    </x:row>
    <x:row r="24">
      <x:c r="A24" s="106"/>
      <x:c r="B24" s="106"/>
      <x:c r="C24" s="106"/>
      <x:c r="D24" s="106"/>
      <x:c r="E24" s="106"/>
      <x:c r="F24" s="106"/>
      <x:c r="G24" s="106"/>
      <x:c r="H24" s="106"/>
      <x:c r="I24" s="106"/>
      <x:c r="J24" s="106"/>
      <x:c r="K24" s="106"/>
      <x:c r="L24" s="106"/>
      <x:c r="M24" s="106"/>
    </x:row>
    <x:row r="25">
      <x:c r="A25" s="106"/>
      <x:c r="B25" s="106"/>
      <x:c r="C25" s="106"/>
      <x:c r="D25" s="106"/>
      <x:c r="E25" s="106"/>
      <x:c r="F25" s="106"/>
      <x:c r="G25" s="106"/>
      <x:c r="H25" s="106"/>
      <x:c r="I25" s="106"/>
      <x:c r="J25" s="106"/>
      <x:c r="K25" s="106"/>
      <x:c r="L25" s="106"/>
      <x:c r="M25" s="106"/>
    </x:row>
    <x:row r="26">
      <x:c r="A26" s="106"/>
      <x:c r="B26" s="106"/>
      <x:c r="C26" s="106"/>
      <x:c r="D26" s="106"/>
      <x:c r="E26" s="106"/>
      <x:c r="F26" s="106"/>
      <x:c r="G26" s="106"/>
      <x:c r="H26" s="106"/>
      <x:c r="I26" s="106"/>
      <x:c r="J26" s="106"/>
      <x:c r="K26" s="106"/>
      <x:c r="L26" s="106"/>
      <x:c r="M26" s="106"/>
    </x:row>
    <x:row r="27">
      <x:c r="A27" s="106"/>
      <x:c r="B27" s="106"/>
      <x:c r="C27" s="106"/>
      <x:c r="D27" s="106"/>
      <x:c r="E27" s="106"/>
      <x:c r="F27" s="106"/>
      <x:c r="G27" s="106"/>
      <x:c r="H27" s="106"/>
      <x:c r="I27" s="106"/>
      <x:c r="J27" s="106"/>
      <x:c r="K27" s="106"/>
      <x:c r="L27" s="106"/>
      <x:c r="M27" s="106"/>
    </x:row>
    <x:row r="28">
      <x:c r="A28" s="106"/>
      <x:c r="B28" s="106"/>
      <x:c r="C28" s="106"/>
      <x:c r="D28" s="106"/>
      <x:c r="E28" s="106"/>
      <x:c r="F28" s="106"/>
      <x:c r="G28" s="106"/>
      <x:c r="H28" s="106"/>
      <x:c r="I28" s="106"/>
      <x:c r="J28" s="106"/>
      <x:c r="K28" s="106"/>
      <x:c r="L28" s="106"/>
      <x:c r="M28" s="106"/>
    </x:row>
    <x:row r="29">
      <x:c r="A29" s="106"/>
      <x:c r="B29" s="106"/>
      <x:c r="C29" s="106"/>
      <x:c r="D29" s="106"/>
      <x:c r="E29" s="106"/>
      <x:c r="F29" s="106"/>
      <x:c r="G29" s="106"/>
      <x:c r="H29" s="106"/>
      <x:c r="I29" s="106"/>
      <x:c r="J29" s="106"/>
      <x:c r="K29" s="106"/>
      <x:c r="L29" s="106"/>
      <x:c r="M29" s="106"/>
    </x:row>
    <x:row r="30">
      <x:c r="A30" s="106"/>
      <x:c r="B30" s="106"/>
      <x:c r="C30" s="106"/>
      <x:c r="D30" s="106"/>
      <x:c r="E30" s="106"/>
      <x:c r="F30" s="106"/>
      <x:c r="G30" s="106"/>
      <x:c r="H30" s="106"/>
      <x:c r="I30" s="106"/>
      <x:c r="J30" s="106"/>
      <x:c r="K30" s="106"/>
      <x:c r="L30" s="106"/>
      <x:c r="M30" s="106"/>
    </x:row>
    <x:row r="31">
      <x:c r="A31" s="106"/>
      <x:c r="B31" s="106"/>
      <x:c r="C31" s="106"/>
      <x:c r="D31" s="106"/>
      <x:c r="E31" s="106"/>
      <x:c r="F31" s="106"/>
      <x:c r="G31" s="106"/>
      <x:c r="H31" s="106"/>
      <x:c r="I31" s="106"/>
      <x:c r="J31" s="106"/>
      <x:c r="K31" s="106"/>
      <x:c r="L31" s="106"/>
      <x:c r="M31" s="106"/>
    </x:row>
    <x:row r="32">
      <x:c r="A32" s="106"/>
      <x:c r="B32" s="106"/>
      <x:c r="C32" s="106"/>
      <x:c r="D32" s="106"/>
      <x:c r="E32" s="106"/>
      <x:c r="F32" s="106"/>
      <x:c r="G32" s="106"/>
      <x:c r="H32" s="106"/>
      <x:c r="I32" s="106"/>
      <x:c r="J32" s="106"/>
      <x:c r="K32" s="106"/>
      <x:c r="L32" s="106"/>
      <x:c r="M32" s="106"/>
    </x:row>
    <x:row r="33">
      <x:c r="A33" s="106"/>
      <x:c r="B33" s="106"/>
      <x:c r="C33" s="106"/>
      <x:c r="D33" s="106"/>
      <x:c r="E33" s="106"/>
      <x:c r="F33" s="106"/>
      <x:c r="G33" s="106"/>
      <x:c r="H33" s="106"/>
      <x:c r="I33" s="106"/>
      <x:c r="J33" s="106"/>
      <x:c r="K33" s="106"/>
      <x:c r="L33" s="106"/>
      <x:c r="M33" s="106"/>
    </x:row>
    <x:row r="34">
      <x:c r="A34" s="106"/>
      <x:c r="B34" s="106"/>
      <x:c r="C34" s="106"/>
      <x:c r="D34" s="106"/>
      <x:c r="E34" s="106"/>
      <x:c r="F34" s="106"/>
      <x:c r="G34" s="106"/>
      <x:c r="H34" s="106"/>
      <x:c r="I34" s="106"/>
      <x:c r="J34" s="106"/>
      <x:c r="K34" s="106"/>
      <x:c r="L34" s="106"/>
      <x:c r="M34" s="106"/>
    </x:row>
    <x:row r="35">
      <x:c r="A35" s="106"/>
      <x:c r="B35" s="106"/>
      <x:c r="C35" s="106"/>
      <x:c r="D35" s="106"/>
      <x:c r="E35" s="106"/>
      <x:c r="F35" s="106"/>
      <x:c r="G35" s="106"/>
      <x:c r="H35" s="106"/>
      <x:c r="I35" s="106"/>
      <x:c r="J35" s="106"/>
      <x:c r="K35" s="106"/>
      <x:c r="L35" s="106"/>
      <x:c r="M35" s="106"/>
    </x:row>
    <x:row r="36">
      <x:c r="A36" s="106"/>
      <x:c r="B36" s="106"/>
      <x:c r="C36" s="106"/>
      <x:c r="D36" s="106"/>
      <x:c r="E36" s="106"/>
      <x:c r="F36" s="106"/>
      <x:c r="G36" s="106"/>
      <x:c r="H36" s="106"/>
      <x:c r="I36" s="106"/>
      <x:c r="J36" s="106"/>
      <x:c r="K36" s="106"/>
      <x:c r="L36" s="106"/>
      <x:c r="M36" s="106"/>
    </x:row>
    <x:row r="37">
      <x:c r="A37" s="106"/>
      <x:c r="B37" s="106"/>
      <x:c r="C37" s="106"/>
      <x:c r="D37" s="106"/>
      <x:c r="E37" s="106"/>
      <x:c r="F37" s="106"/>
      <x:c r="G37" s="106"/>
      <x:c r="H37" s="106"/>
      <x:c r="I37" s="106"/>
      <x:c r="J37" s="106"/>
      <x:c r="K37" s="106"/>
      <x:c r="L37" s="106"/>
      <x:c r="M37" s="106"/>
    </x:row>
    <x:row r="38">
      <x:c r="A38" s="106"/>
      <x:c r="B38" s="106"/>
      <x:c r="C38" s="106"/>
      <x:c r="D38" s="106"/>
      <x:c r="E38" s="106"/>
      <x:c r="F38" s="106"/>
      <x:c r="G38" s="106"/>
      <x:c r="H38" s="106"/>
      <x:c r="I38" s="106"/>
      <x:c r="J38" s="106"/>
      <x:c r="K38" s="106"/>
      <x:c r="L38" s="106"/>
      <x:c r="M38" s="106"/>
    </x:row>
    <x:row r="39">
      <x:c r="A39" s="106"/>
      <x:c r="B39" s="106"/>
      <x:c r="C39" s="106"/>
      <x:c r="D39" s="106"/>
      <x:c r="E39" s="106"/>
      <x:c r="F39" s="106"/>
      <x:c r="G39" s="106"/>
      <x:c r="H39" s="106"/>
      <x:c r="I39" s="106"/>
      <x:c r="J39" s="106"/>
      <x:c r="K39" s="106"/>
      <x:c r="L39" s="106"/>
      <x:c r="M39" s="106"/>
    </x:row>
    <x:row r="40">
      <x:c r="A40" s="106"/>
      <x:c r="B40" s="106"/>
      <x:c r="C40" s="106"/>
      <x:c r="D40" s="106"/>
      <x:c r="E40" s="106"/>
      <x:c r="F40" s="106"/>
      <x:c r="G40" s="106"/>
      <x:c r="H40" s="106"/>
      <x:c r="I40" s="106"/>
      <x:c r="J40" s="106"/>
      <x:c r="K40" s="106"/>
      <x:c r="L40" s="106"/>
      <x:c r="M40" s="106"/>
    </x:row>
    <x:row r="41">
      <x:c r="A41" s="106"/>
      <x:c r="B41" s="106"/>
      <x:c r="C41" s="106"/>
      <x:c r="D41" s="106"/>
      <x:c r="E41" s="106"/>
      <x:c r="F41" s="106"/>
      <x:c r="G41" s="106"/>
      <x:c r="H41" s="106"/>
      <x:c r="I41" s="106"/>
      <x:c r="J41" s="106"/>
      <x:c r="K41" s="106"/>
      <x:c r="L41" s="106"/>
      <x:c r="M41" s="106"/>
    </x:row>
    <x:row r="42">
      <x:c r="A42" s="106"/>
      <x:c r="B42" s="106"/>
      <x:c r="C42" s="106"/>
      <x:c r="D42" s="106"/>
      <x:c r="E42" s="106"/>
      <x:c r="F42" s="106"/>
      <x:c r="G42" s="106"/>
      <x:c r="H42" s="106"/>
      <x:c r="I42" s="106"/>
      <x:c r="J42" s="106"/>
      <x:c r="K42" s="106"/>
      <x:c r="L42" s="106"/>
      <x:c r="M42" s="106"/>
    </x:row>
    <x:row r="43">
      <x:c r="A43" s="106"/>
      <x:c r="B43" s="106"/>
      <x:c r="C43" s="106"/>
      <x:c r="D43" s="106"/>
      <x:c r="E43" s="106"/>
      <x:c r="F43" s="106"/>
      <x:c r="G43" s="106"/>
      <x:c r="H43" s="106"/>
      <x:c r="I43" s="106"/>
      <x:c r="J43" s="106"/>
      <x:c r="K43" s="106"/>
      <x:c r="L43" s="106"/>
      <x:c r="M43" s="106"/>
    </x:row>
    <x:row r="44">
      <x:c r="A44" s="106"/>
      <x:c r="B44" s="106"/>
      <x:c r="C44" s="106"/>
      <x:c r="D44" s="106"/>
      <x:c r="E44" s="106"/>
      <x:c r="F44" s="106"/>
      <x:c r="G44" s="106"/>
      <x:c r="H44" s="106"/>
      <x:c r="I44" s="106"/>
      <x:c r="J44" s="106"/>
      <x:c r="K44" s="106"/>
      <x:c r="L44" s="106"/>
      <x:c r="M44" s="106"/>
    </x:row>
    <x:row r="45">
      <x:c r="A45" s="106"/>
      <x:c r="B45" s="106"/>
      <x:c r="C45" s="106"/>
      <x:c r="D45" s="106"/>
      <x:c r="E45" s="106"/>
      <x:c r="F45" s="106"/>
      <x:c r="G45" s="106"/>
      <x:c r="H45" s="106"/>
      <x:c r="I45" s="106"/>
      <x:c r="J45" s="106"/>
      <x:c r="K45" s="106"/>
      <x:c r="L45" s="106"/>
      <x:c r="M45" s="106"/>
    </x:row>
    <x:row r="46">
      <x:c r="A46" s="106"/>
      <x:c r="B46" s="106"/>
      <x:c r="C46" s="106"/>
      <x:c r="D46" s="106"/>
      <x:c r="E46" s="106"/>
      <x:c r="F46" s="106"/>
      <x:c r="G46" s="106"/>
      <x:c r="H46" s="106"/>
      <x:c r="I46" s="106"/>
      <x:c r="J46" s="106"/>
      <x:c r="K46" s="106"/>
      <x:c r="L46" s="106"/>
      <x:c r="M46" s="106"/>
    </x:row>
    <x:row r="47">
      <x:c r="A47" s="106"/>
      <x:c r="B47" s="106"/>
      <x:c r="C47" s="106"/>
      <x:c r="D47" s="106"/>
      <x:c r="E47" s="106"/>
      <x:c r="F47" s="106"/>
      <x:c r="G47" s="106"/>
      <x:c r="H47" s="106"/>
      <x:c r="I47" s="106"/>
      <x:c r="J47" s="106"/>
      <x:c r="K47" s="106"/>
      <x:c r="L47" s="106"/>
      <x:c r="M47" s="106"/>
    </x:row>
    <x:row r="48">
      <x:c r="A48" s="106"/>
      <x:c r="B48" s="106"/>
      <x:c r="C48" s="106"/>
      <x:c r="D48" s="106"/>
      <x:c r="E48" s="106"/>
      <x:c r="F48" s="106"/>
      <x:c r="G48" s="106"/>
      <x:c r="H48" s="106"/>
      <x:c r="I48" s="106"/>
      <x:c r="J48" s="106"/>
      <x:c r="K48" s="106"/>
      <x:c r="L48" s="106"/>
      <x:c r="M48" s="106"/>
    </x:row>
    <x:row r="49">
      <x:c r="A49" s="106"/>
      <x:c r="B49" s="106"/>
      <x:c r="C49" s="106"/>
      <x:c r="D49" s="106"/>
      <x:c r="E49" s="106"/>
      <x:c r="F49" s="106"/>
      <x:c r="G49" s="106"/>
      <x:c r="H49" s="106"/>
      <x:c r="I49" s="106"/>
      <x:c r="J49" s="106"/>
      <x:c r="K49" s="106"/>
      <x:c r="L49" s="106"/>
      <x:c r="M49" s="106"/>
    </x:row>
    <x:row r="50">
      <x:c r="A50" s="106"/>
      <x:c r="B50" s="106"/>
      <x:c r="C50" s="106"/>
      <x:c r="D50" s="106"/>
      <x:c r="E50" s="106"/>
      <x:c r="F50" s="106"/>
      <x:c r="G50" s="106"/>
      <x:c r="H50" s="106"/>
      <x:c r="I50" s="106"/>
      <x:c r="J50" s="106"/>
      <x:c r="K50" s="106"/>
      <x:c r="L50" s="106"/>
      <x:c r="M50" s="106"/>
    </x:row>
    <x:row r="51">
      <x:c r="A51" s="106"/>
      <x:c r="B51" s="106"/>
      <x:c r="C51" s="106"/>
      <x:c r="D51" s="106"/>
      <x:c r="E51" s="106"/>
      <x:c r="F51" s="106"/>
      <x:c r="G51" s="106"/>
      <x:c r="H51" s="106"/>
      <x:c r="I51" s="106"/>
      <x:c r="J51" s="106"/>
      <x:c r="K51" s="106"/>
      <x:c r="L51" s="106"/>
      <x:c r="M51" s="106"/>
    </x:row>
    <x:row r="52">
      <x:c r="A52" s="106"/>
      <x:c r="B52" s="106"/>
      <x:c r="C52" s="106"/>
      <x:c r="D52" s="106"/>
      <x:c r="E52" s="106"/>
      <x:c r="F52" s="106"/>
      <x:c r="G52" s="106"/>
      <x:c r="H52" s="106"/>
      <x:c r="I52" s="106"/>
      <x:c r="J52" s="106"/>
      <x:c r="K52" s="106"/>
      <x:c r="L52" s="106"/>
      <x:c r="M52" s="106"/>
    </x:row>
    <x:row r="53">
      <x:c r="A53" s="106"/>
      <x:c r="B53" s="106"/>
      <x:c r="C53" s="106"/>
      <x:c r="D53" s="106"/>
      <x:c r="E53" s="106"/>
      <x:c r="F53" s="106"/>
      <x:c r="G53" s="106"/>
      <x:c r="H53" s="106"/>
      <x:c r="I53" s="106"/>
      <x:c r="J53" s="106"/>
      <x:c r="K53" s="106"/>
      <x:c r="L53" s="106"/>
      <x:c r="M53" s="106"/>
    </x:row>
    <x:row r="54">
      <x:c r="A54" s="106"/>
      <x:c r="B54" s="106"/>
      <x:c r="C54" s="106"/>
      <x:c r="D54" s="106"/>
      <x:c r="E54" s="106"/>
      <x:c r="F54" s="106"/>
      <x:c r="G54" s="106"/>
      <x:c r="H54" s="106"/>
      <x:c r="I54" s="106"/>
      <x:c r="J54" s="106"/>
      <x:c r="K54" s="106"/>
      <x:c r="L54" s="106"/>
      <x:c r="M54" s="106"/>
    </x:row>
    <x:row r="55">
      <x:c r="A55" s="106"/>
      <x:c r="B55" s="106"/>
      <x:c r="C55" s="106"/>
      <x:c r="D55" s="106"/>
      <x:c r="E55" s="106"/>
      <x:c r="F55" s="106"/>
      <x:c r="G55" s="106"/>
      <x:c r="H55" s="106"/>
      <x:c r="I55" s="106"/>
      <x:c r="J55" s="106"/>
      <x:c r="K55" s="106"/>
      <x:c r="L55" s="106"/>
      <x:c r="M55" s="106"/>
    </x:row>
  </x:sheetData>
  <x:mergeCells>
    <x:mergeCell ref="A1:E2"/>
    <x:mergeCell ref="A3:E4"/>
    <x:mergeCell ref="A21:E23"/>
  </x:mergeCells>
  <x:pageMargins left="0.7" right="0.7" top="0.75" bottom="0.75" header="0.3" footer="0.3"/>
  <x:legacyDrawing xmlns:r="http://schemas.openxmlformats.org/officeDocument/2006/relationships" r:id="R9807c63f09b14f6a"/>
</x:worksheet>
</file>

<file path=xl/worksheets/sheet4.xml><?xml version="1.0" encoding="utf-8"?>
<x:worksheet xmlns:x="http://schemas.openxmlformats.org/spreadsheetml/2006/main">
  <x:sheetFormatPr defaultRowHeight="15"/>
  <x:cols>
    <x:col min="1" max="1" width="38" hidden="0" customWidth="1"/>
    <x:col min="2" max="2" width="13" hidden="0" customWidth="1"/>
    <x:col min="3" max="3" width="13" hidden="0" customWidth="1"/>
    <x:col min="4" max="4" width="13" hidden="0" customWidth="1"/>
    <x:col min="5" max="5" width="13" hidden="0" customWidth="1"/>
    <x:col min="6" max="6" width="13" hidden="0" customWidth="1"/>
    <x:col min="7" max="7" width="13" hidden="0" customWidth="1"/>
    <x:col min="8" max="8" width="13" hidden="0" customWidth="1"/>
    <x:col min="9" max="9" width="13" hidden="0" customWidth="1"/>
    <x:col min="10" max="10" width="13" hidden="0" customWidth="1"/>
    <x:col min="11" max="11" width="13" hidden="0" customWidth="1"/>
    <x:col min="12" max="12" width="13" hidden="0" customWidth="1"/>
    <x:col min="13" max="13" width="13" hidden="0" customWidth="1"/>
  </x:cols>
  <x:sheetData>
    <x:row r="1" ht="20" customHeight="1">
      <x:c r="A1" s="9" t="str">
        <x:v>ANNUAL MISSION ALLOCATIONS</x:v>
      </x:c>
      <x:c r="B1" s="9"/>
      <x:c r="C1" s="9"/>
      <x:c r="D1" s="9"/>
      <x:c r="E1" s="9"/>
      <x:c r="F1" s="9"/>
      <x:c r="G1" s="9"/>
      <x:c r="H1" s="9"/>
      <x:c r="I1" s="9"/>
      <x:c r="J1" s="9"/>
      <x:c r="K1" s="9"/>
      <x:c r="L1" s="9"/>
      <x:c r="M1" s="9"/>
    </x:row>
    <x:row r="2" ht="20" customHeight="1">
      <x:c r="A2" s="9"/>
      <x:c r="B2" s="9"/>
      <x:c r="C2" s="9"/>
      <x:c r="D2" s="9"/>
      <x:c r="E2" s="9"/>
      <x:c r="F2" s="9"/>
      <x:c r="G2" s="9"/>
      <x:c r="H2" s="9"/>
      <x:c r="I2" s="9"/>
      <x:c r="J2" s="9"/>
      <x:c r="K2" s="9"/>
      <x:c r="L2" s="9"/>
      <x:c r="M2" s="9"/>
    </x:row>
    <x:row r="3" ht="20" customHeight="1">
      <x:c r="A3" s="17" t="str">
        <x:v>Each mission receives its share of that year's core and discretionary pools separately. All values are $ billions; full funding assumed.</x:v>
      </x:c>
      <x:c r="B3" s="17"/>
      <x:c r="C3" s="17"/>
      <x:c r="D3" s="17"/>
      <x:c r="E3" s="17"/>
      <x:c r="F3" s="17"/>
      <x:c r="G3" s="17"/>
      <x:c r="H3" s="17"/>
      <x:c r="I3" s="17"/>
      <x:c r="J3" s="17"/>
      <x:c r="K3" s="17"/>
      <x:c r="L3" s="17"/>
      <x:c r="M3" s="17"/>
    </x:row>
    <x:row r="4" ht="20" customHeight="1">
      <x:c r="A4" s="17"/>
      <x:c r="B4" s="17"/>
      <x:c r="C4" s="17"/>
      <x:c r="D4" s="17"/>
      <x:c r="E4" s="17"/>
      <x:c r="F4" s="17"/>
      <x:c r="G4" s="17"/>
      <x:c r="H4" s="17"/>
      <x:c r="I4" s="17"/>
      <x:c r="J4" s="17"/>
      <x:c r="K4" s="17"/>
      <x:c r="L4" s="17"/>
      <x:c r="M4" s="17"/>
    </x:row>
    <x:row r="5" ht="20" customHeight="1">
      <x:c r="A5" s="107"/>
      <x:c r="B5" s="107"/>
      <x:c r="C5" s="107"/>
      <x:c r="D5" s="107"/>
      <x:c r="E5" s="107"/>
      <x:c r="F5" s="107"/>
      <x:c r="G5" s="107"/>
      <x:c r="H5" s="107"/>
      <x:c r="I5" s="107"/>
      <x:c r="J5" s="107"/>
      <x:c r="K5" s="107"/>
      <x:c r="L5" s="107"/>
      <x:c r="M5" s="107"/>
    </x:row>
    <x:row r="6" ht="36" customHeight="1">
      <x:c r="A6" s="24" t="str">
        <x:v>Mission</x:v>
      </x:c>
      <x:c r="B6" s="24" t="str">
        <x:v>Year 1</x:v>
      </x:c>
      <x:c r="C6" s="24" t="str">
        <x:v>Year 2</x:v>
      </x:c>
      <x:c r="D6" s="24" t="str">
        <x:v>Year 3</x:v>
      </x:c>
      <x:c r="E6" s="24" t="str">
        <x:v>Year 4</x:v>
      </x:c>
      <x:c r="F6" s="24" t="str">
        <x:v>Year 5</x:v>
      </x:c>
      <x:c r="G6" s="24" t="str">
        <x:v>Year 6</x:v>
      </x:c>
      <x:c r="H6" s="24" t="str">
        <x:v>Year 7</x:v>
      </x:c>
      <x:c r="I6" s="24" t="str">
        <x:v>Year 8</x:v>
      </x:c>
      <x:c r="J6" s="24" t="str">
        <x:v>Year 9</x:v>
      </x:c>
      <x:c r="K6" s="24" t="str">
        <x:v>Year 10</x:v>
      </x:c>
      <x:c r="L6" s="24" t="str">
        <x:v>10-year total</x:v>
      </x:c>
      <x:c r="M6" s="24" t="str">
        <x:v>Check vs plan</x:v>
      </x:c>
    </x:row>
    <x:row r="7" ht="42" customHeight="1">
      <x:c r="A7" s="110" t="str">
        <x:f>'Mission Budget'!A7</x:f>
        <x:v>Water security and desalination</x:v>
      </x:c>
      <x:c r="B7" s="136" t="n">
        <x:f>'Annual Plan'!$C$7*'Mission Budget'!$B7/'Mission Budget'!$B$20+'Annual Plan'!$D$7*'Mission Budget'!$C7/'Mission Budget'!$C$20</x:f>
        <x:v>8.666666666666668</x:v>
      </x:c>
      <x:c r="C7" s="136" t="n">
        <x:f>'Annual Plan'!$C$8*'Mission Budget'!$B7/'Mission Budget'!$B$20+'Annual Plan'!$D$8*'Mission Budget'!$C7/'Mission Budget'!$C$20</x:f>
        <x:v>11.444444444444445</x:v>
      </x:c>
      <x:c r="D7" s="136" t="n">
        <x:f>'Annual Plan'!$C$9*'Mission Budget'!$B7/'Mission Budget'!$B$20+'Annual Plan'!$D$9*'Mission Budget'!$C7/'Mission Budget'!$C$20</x:f>
        <x:v>14.222222222222221</x:v>
      </x:c>
      <x:c r="E7" s="136" t="n">
        <x:f>'Annual Plan'!$C$10*'Mission Budget'!$B7/'Mission Budget'!$B$20+'Annual Plan'!$D$10*'Mission Budget'!$C7/'Mission Budget'!$C$20</x:f>
        <x:v>16.333333333333336</x:v>
      </x:c>
      <x:c r="F7" s="136" t="n">
        <x:f>'Annual Plan'!$C$11*'Mission Budget'!$B7/'Mission Budget'!$B$20+'Annual Plan'!$D$11*'Mission Budget'!$C7/'Mission Budget'!$C$20</x:f>
        <x:v>17.666666666666664</x:v>
      </x:c>
      <x:c r="G7" s="136" t="n">
        <x:f>'Annual Plan'!$C$12*'Mission Budget'!$B7/'Mission Budget'!$B$20+'Annual Plan'!$D$12*'Mission Budget'!$C7/'Mission Budget'!$C$20</x:f>
        <x:v>19.11111111111111</x:v>
      </x:c>
      <x:c r="H7" s="136" t="n">
        <x:f>'Annual Plan'!$C$13*'Mission Budget'!$B7/'Mission Budget'!$B$20+'Annual Plan'!$D$13*'Mission Budget'!$C7/'Mission Budget'!$C$20</x:f>
        <x:v>19.77777777777778</x:v>
      </x:c>
      <x:c r="I7" s="136" t="n">
        <x:f>'Annual Plan'!$C$14*'Mission Budget'!$B7/'Mission Budget'!$B$20+'Annual Plan'!$D$14*'Mission Budget'!$C7/'Mission Budget'!$C$20</x:f>
        <x:v>20.444444444444443</x:v>
      </x:c>
      <x:c r="J7" s="136" t="n">
        <x:f>'Annual Plan'!$C$15*'Mission Budget'!$B7/'Mission Budget'!$B$20+'Annual Plan'!$D$15*'Mission Budget'!$C7/'Mission Budget'!$C$20</x:f>
        <x:v>21.11111111111111</x:v>
      </x:c>
      <x:c r="K7" s="136" t="n">
        <x:f>'Annual Plan'!$C$16*'Mission Budget'!$B7/'Mission Budget'!$B$20+'Annual Plan'!$D$16*'Mission Budget'!$C7/'Mission Budget'!$C$20</x:f>
        <x:v>21.22222222222222</x:v>
      </x:c>
      <x:c r="L7" s="136" t="n">
        <x:f>SUM(B7:K7)</x:f>
        <x:v>170</x:v>
      </x:c>
      <x:c r="M7" s="136" t="n">
        <x:f>L7-'Mission Budget'!D7</x:f>
        <x:v>0</x:v>
      </x:c>
    </x:row>
    <x:row r="8" ht="42" customHeight="1">
      <x:c r="A8" s="110" t="str">
        <x:f>'Mission Budget'!A8</x:f>
        <x:v>Ecosystems, pollution, recycling and agriculture</x:v>
      </x:c>
      <x:c r="B8" s="136" t="n">
        <x:f>'Annual Plan'!$C$7*'Mission Budget'!$B8/'Mission Budget'!$B$20+'Annual Plan'!$D$7*'Mission Budget'!$C8/'Mission Budget'!$C$20</x:f>
        <x:v>4.933333333333334</x:v>
      </x:c>
      <x:c r="C8" s="136" t="n">
        <x:f>'Annual Plan'!$C$8*'Mission Budget'!$B8/'Mission Budget'!$B$20+'Annual Plan'!$D$8*'Mission Budget'!$C8/'Mission Budget'!$C$20</x:f>
        <x:v>6.955555555555556</x:v>
      </x:c>
      <x:c r="D8" s="136" t="n">
        <x:f>'Annual Plan'!$C$9*'Mission Budget'!$B8/'Mission Budget'!$B$20+'Annual Plan'!$D$9*'Mission Budget'!$C8/'Mission Budget'!$C$20</x:f>
        <x:v>8.977777777777778</x:v>
      </x:c>
      <x:c r="E8" s="136" t="n">
        <x:f>'Annual Plan'!$C$10*'Mission Budget'!$B8/'Mission Budget'!$B$20+'Annual Plan'!$D$10*'Mission Budget'!$C8/'Mission Budget'!$C$20</x:f>
        <x:v>10.4</x:v>
      </x:c>
      <x:c r="F8" s="136" t="n">
        <x:f>'Annual Plan'!$C$11*'Mission Budget'!$B8/'Mission Budget'!$B$20+'Annual Plan'!$D$11*'Mission Budget'!$C8/'Mission Budget'!$C$20</x:f>
        <x:v>11.6</x:v>
      </x:c>
      <x:c r="G8" s="136" t="n">
        <x:f>'Annual Plan'!$C$12*'Mission Budget'!$B8/'Mission Budget'!$B$20+'Annual Plan'!$D$12*'Mission Budget'!$C8/'Mission Budget'!$C$20</x:f>
        <x:v>12.42222222222222</x:v>
      </x:c>
      <x:c r="H8" s="136" t="n">
        <x:f>'Annual Plan'!$C$13*'Mission Budget'!$B8/'Mission Budget'!$B$20+'Annual Plan'!$D$13*'Mission Budget'!$C8/'Mission Budget'!$C$20</x:f>
        <x:v>13.022222222222222</x:v>
      </x:c>
      <x:c r="I8" s="136" t="n">
        <x:f>'Annual Plan'!$C$14*'Mission Budget'!$B8/'Mission Budget'!$B$20+'Annual Plan'!$D$14*'Mission Budget'!$C8/'Mission Budget'!$C$20</x:f>
        <x:v>13.622222222222224</x:v>
      </x:c>
      <x:c r="J8" s="136" t="n">
        <x:f>'Annual Plan'!$C$15*'Mission Budget'!$B8/'Mission Budget'!$B$20+'Annual Plan'!$D$15*'Mission Budget'!$C8/'Mission Budget'!$C$20</x:f>
        <x:v>14.222222222222221</x:v>
      </x:c>
      <x:c r="K8" s="136" t="n">
        <x:f>'Annual Plan'!$C$16*'Mission Budget'!$B8/'Mission Budget'!$B$20+'Annual Plan'!$D$16*'Mission Budget'!$C8/'Mission Budget'!$C$20</x:f>
        <x:v>13.844444444444445</x:v>
      </x:c>
      <x:c r="L8" s="136" t="n">
        <x:f>SUM(B8:K8)</x:f>
        <x:v>110.00000000000001</x:v>
      </x:c>
      <x:c r="M8" s="136" t="n">
        <x:f>L8-'Mission Budget'!D8</x:f>
        <x:v>1.4210854715202004e-14</x:v>
      </x:c>
    </x:row>
    <x:row r="9" ht="42" customHeight="1">
      <x:c r="A9" s="110" t="str">
        <x:f>'Mission Budget'!A9</x:f>
        <x:v>Weather observation, forecasting and warnings</x:v>
      </x:c>
      <x:c r="B9" s="136" t="n">
        <x:f>'Annual Plan'!$C$7*'Mission Budget'!$B9/'Mission Budget'!$B$20+'Annual Plan'!$D$7*'Mission Budget'!$C9/'Mission Budget'!$C$20</x:f>
        <x:v>3.6</x:v>
      </x:c>
      <x:c r="C9" s="136" t="n">
        <x:f>'Annual Plan'!$C$8*'Mission Budget'!$B9/'Mission Budget'!$B$20+'Annual Plan'!$D$8*'Mission Budget'!$C9/'Mission Budget'!$C$20</x:f>
        <x:v>4.4</x:v>
      </x:c>
      <x:c r="D9" s="136" t="n">
        <x:f>'Annual Plan'!$C$9*'Mission Budget'!$B9/'Mission Budget'!$B$20+'Annual Plan'!$D$9*'Mission Budget'!$C9/'Mission Budget'!$C$20</x:f>
        <x:v>5.2</x:v>
      </x:c>
      <x:c r="E9" s="136" t="n">
        <x:f>'Annual Plan'!$C$10*'Mission Budget'!$B9/'Mission Budget'!$B$20+'Annual Plan'!$D$10*'Mission Budget'!$C9/'Mission Budget'!$C$20</x:f>
        <x:v>5.9</x:v>
      </x:c>
      <x:c r="F9" s="136" t="n">
        <x:f>'Annual Plan'!$C$11*'Mission Budget'!$B9/'Mission Budget'!$B$20+'Annual Plan'!$D$11*'Mission Budget'!$C9/'Mission Budget'!$C$20</x:f>
        <x:v>6.1</x:v>
      </x:c>
      <x:c r="G9" s="136" t="n">
        <x:f>'Annual Plan'!$C$12*'Mission Budget'!$B9/'Mission Budget'!$B$20+'Annual Plan'!$D$12*'Mission Budget'!$C9/'Mission Budget'!$C$20</x:f>
        <x:v>6.7</x:v>
      </x:c>
      <x:c r="H9" s="136" t="n">
        <x:f>'Annual Plan'!$C$13*'Mission Budget'!$B9/'Mission Budget'!$B$20+'Annual Plan'!$D$13*'Mission Budget'!$C9/'Mission Budget'!$C$20</x:f>
        <x:v>6.8</x:v>
      </x:c>
      <x:c r="I9" s="136" t="n">
        <x:f>'Annual Plan'!$C$14*'Mission Budget'!$B9/'Mission Budget'!$B$20+'Annual Plan'!$D$14*'Mission Budget'!$C9/'Mission Budget'!$C$20</x:f>
        <x:v>6.9</x:v>
      </x:c>
      <x:c r="J9" s="136" t="n">
        <x:f>'Annual Plan'!$C$15*'Mission Budget'!$B9/'Mission Budget'!$B$20+'Annual Plan'!$D$15*'Mission Budget'!$C9/'Mission Budget'!$C$20</x:f>
        <x:v>7</x:v>
      </x:c>
      <x:c r="K9" s="136" t="n">
        <x:f>'Annual Plan'!$C$16*'Mission Budget'!$B9/'Mission Budget'!$B$20+'Annual Plan'!$D$16*'Mission Budget'!$C9/'Mission Budget'!$C$20</x:f>
        <x:v>7.4</x:v>
      </x:c>
      <x:c r="L9" s="136" t="n">
        <x:f>SUM(B9:K9)</x:f>
        <x:v>60</x:v>
      </x:c>
      <x:c r="M9" s="136" t="n">
        <x:f>L9-'Mission Budget'!D9</x:f>
        <x:v>0</x:v>
      </x:c>
    </x:row>
    <x:row r="10" ht="42" customHeight="1">
      <x:c r="A10" s="110" t="str">
        <x:f>'Mission Budget'!A10</x:f>
        <x:v>Permanent disaster-resilient infrastructure</x:v>
      </x:c>
      <x:c r="B10" s="136" t="n">
        <x:f>'Annual Plan'!$C$7*'Mission Budget'!$B10/'Mission Budget'!$B$20+'Annual Plan'!$D$7*'Mission Budget'!$C10/'Mission Budget'!$C$20</x:f>
        <x:v>9.066666666666666</x:v>
      </x:c>
      <x:c r="C10" s="136" t="n">
        <x:f>'Annual Plan'!$C$8*'Mission Budget'!$B10/'Mission Budget'!$B$20+'Annual Plan'!$D$8*'Mission Budget'!$C10/'Mission Budget'!$C$20</x:f>
        <x:v>12.71111111111111</x:v>
      </x:c>
      <x:c r="D10" s="136" t="n">
        <x:f>'Annual Plan'!$C$9*'Mission Budget'!$B10/'Mission Budget'!$B$20+'Annual Plan'!$D$9*'Mission Budget'!$C10/'Mission Budget'!$C$20</x:f>
        <x:v>16.355555555555554</x:v>
      </x:c>
      <x:c r="E10" s="136" t="n">
        <x:f>'Annual Plan'!$C$10*'Mission Budget'!$B10/'Mission Budget'!$B$20+'Annual Plan'!$D$10*'Mission Budget'!$C10/'Mission Budget'!$C$20</x:f>
        <x:v>18.933333333333334</x:v>
      </x:c>
      <x:c r="F10" s="136" t="n">
        <x:f>'Annual Plan'!$C$11*'Mission Budget'!$B10/'Mission Budget'!$B$20+'Annual Plan'!$D$11*'Mission Budget'!$C10/'Mission Budget'!$C$20</x:f>
        <x:v>21.066666666666666</x:v>
      </x:c>
      <x:c r="G10" s="136" t="n">
        <x:f>'Annual Plan'!$C$12*'Mission Budget'!$B10/'Mission Budget'!$B$20+'Annual Plan'!$D$12*'Mission Budget'!$C10/'Mission Budget'!$C$20</x:f>
        <x:v>22.577777777777776</x:v>
      </x:c>
      <x:c r="H10" s="136" t="n">
        <x:f>'Annual Plan'!$C$13*'Mission Budget'!$B10/'Mission Budget'!$B$20+'Annual Plan'!$D$13*'Mission Budget'!$C10/'Mission Budget'!$C$20</x:f>
        <x:v>23.644444444444446</x:v>
      </x:c>
      <x:c r="I10" s="136" t="n">
        <x:f>'Annual Plan'!$C$14*'Mission Budget'!$B10/'Mission Budget'!$B$20+'Annual Plan'!$D$14*'Mission Budget'!$C10/'Mission Budget'!$C$20</x:f>
        <x:v>24.71111111111111</x:v>
      </x:c>
      <x:c r="J10" s="136" t="n">
        <x:f>'Annual Plan'!$C$15*'Mission Budget'!$B10/'Mission Budget'!$B$20+'Annual Plan'!$D$15*'Mission Budget'!$C10/'Mission Budget'!$C$20</x:f>
        <x:v>25.77777777777778</x:v>
      </x:c>
      <x:c r="K10" s="136" t="n">
        <x:f>'Annual Plan'!$C$16*'Mission Budget'!$B10/'Mission Budget'!$B$20+'Annual Plan'!$D$16*'Mission Budget'!$C10/'Mission Budget'!$C$20</x:f>
        <x:v>25.155555555555555</x:v>
      </x:c>
      <x:c r="L10" s="136" t="n">
        <x:f>SUM(B10:K10)</x:f>
        <x:v>200</x:v>
      </x:c>
      <x:c r="M10" s="136" t="n">
        <x:f>L10-'Mission Budget'!D10</x:f>
        <x:v>0</x:v>
      </x:c>
    </x:row>
    <x:row r="11" ht="42" customHeight="1">
      <x:c r="A11" s="110" t="str">
        <x:f>'Mission Budget'!A11</x:f>
        <x:v>Mobile infrastructure and disaster robotics</x:v>
      </x:c>
      <x:c r="B11" s="136" t="n">
        <x:f>'Annual Plan'!$C$7*'Mission Budget'!$B11/'Mission Budget'!$B$20+'Annual Plan'!$D$7*'Mission Budget'!$C11/'Mission Budget'!$C$20</x:f>
        <x:v>8.666666666666668</x:v>
      </x:c>
      <x:c r="C11" s="136" t="n">
        <x:f>'Annual Plan'!$C$8*'Mission Budget'!$B11/'Mission Budget'!$B$20+'Annual Plan'!$D$8*'Mission Budget'!$C11/'Mission Budget'!$C$20</x:f>
        <x:v>10.777777777777779</x:v>
      </x:c>
      <x:c r="D11" s="136" t="n">
        <x:f>'Annual Plan'!$C$9*'Mission Budget'!$B11/'Mission Budget'!$B$20+'Annual Plan'!$D$9*'Mission Budget'!$C11/'Mission Budget'!$C$20</x:f>
        <x:v>12.88888888888889</x:v>
      </x:c>
      <x:c r="E11" s="136" t="n">
        <x:f>'Annual Plan'!$C$10*'Mission Budget'!$B11/'Mission Budget'!$B$20+'Annual Plan'!$D$10*'Mission Budget'!$C11/'Mission Budget'!$C$20</x:f>
        <x:v>14.666666666666668</x:v>
      </x:c>
      <x:c r="F11" s="136" t="n">
        <x:f>'Annual Plan'!$C$11*'Mission Budget'!$B11/'Mission Budget'!$B$20+'Annual Plan'!$D$11*'Mission Budget'!$C11/'Mission Budget'!$C$20</x:f>
        <x:v>15.333333333333332</x:v>
      </x:c>
      <x:c r="G11" s="136" t="n">
        <x:f>'Annual Plan'!$C$12*'Mission Budget'!$B11/'Mission Budget'!$B$20+'Annual Plan'!$D$12*'Mission Budget'!$C11/'Mission Budget'!$C$20</x:f>
        <x:v>16.77777777777778</x:v>
      </x:c>
      <x:c r="H11" s="136" t="n">
        <x:f>'Annual Plan'!$C$13*'Mission Budget'!$B11/'Mission Budget'!$B$20+'Annual Plan'!$D$13*'Mission Budget'!$C11/'Mission Budget'!$C$20</x:f>
        <x:v>17.11111111111111</x:v>
      </x:c>
      <x:c r="I11" s="136" t="n">
        <x:f>'Annual Plan'!$C$14*'Mission Budget'!$B11/'Mission Budget'!$B$20+'Annual Plan'!$D$14*'Mission Budget'!$C11/'Mission Budget'!$C$20</x:f>
        <x:v>17.444444444444443</x:v>
      </x:c>
      <x:c r="J11" s="136" t="n">
        <x:f>'Annual Plan'!$C$15*'Mission Budget'!$B11/'Mission Budget'!$B$20+'Annual Plan'!$D$15*'Mission Budget'!$C11/'Mission Budget'!$C$20</x:f>
        <x:v>17.77777777777778</x:v>
      </x:c>
      <x:c r="K11" s="136" t="n">
        <x:f>'Annual Plan'!$C$16*'Mission Budget'!$B11/'Mission Budget'!$B$20+'Annual Plan'!$D$16*'Mission Budget'!$C11/'Mission Budget'!$C$20</x:f>
        <x:v>18.555555555555554</x:v>
      </x:c>
      <x:c r="L11" s="136" t="n">
        <x:f>SUM(B11:K11)</x:f>
        <x:v>150</x:v>
      </x:c>
      <x:c r="M11" s="136" t="n">
        <x:f>L11-'Mission Budget'!D11</x:f>
        <x:v>0</x:v>
      </x:c>
    </x:row>
    <x:row r="12" ht="42" customHeight="1">
      <x:c r="A12" s="110" t="str">
        <x:f>'Mission Budget'!A12</x:f>
        <x:v>Healthcare and public-health AI</x:v>
      </x:c>
      <x:c r="B12" s="136" t="n">
        <x:f>'Annual Plan'!$C$7*'Mission Budget'!$B12/'Mission Budget'!$B$20+'Annual Plan'!$D$7*'Mission Budget'!$C12/'Mission Budget'!$C$20</x:f>
        <x:v>4.533333333333333</x:v>
      </x:c>
      <x:c r="C12" s="136" t="n">
        <x:f>'Annual Plan'!$C$8*'Mission Budget'!$B12/'Mission Budget'!$B$20+'Annual Plan'!$D$8*'Mission Budget'!$C12/'Mission Budget'!$C$20</x:f>
        <x:v>6.022222222222222</x:v>
      </x:c>
      <x:c r="D12" s="136" t="n">
        <x:f>'Annual Plan'!$C$9*'Mission Budget'!$B12/'Mission Budget'!$B$20+'Annual Plan'!$D$9*'Mission Budget'!$C12/'Mission Budget'!$C$20</x:f>
        <x:v>7.511111111111111</x:v>
      </x:c>
      <x:c r="E12" s="136" t="n">
        <x:f>'Annual Plan'!$C$10*'Mission Budget'!$B12/'Mission Budget'!$B$20+'Annual Plan'!$D$10*'Mission Budget'!$C12/'Mission Budget'!$C$20</x:f>
        <x:v>8.633333333333333</x:v>
      </x:c>
      <x:c r="F12" s="136" t="n">
        <x:f>'Annual Plan'!$C$11*'Mission Budget'!$B12/'Mission Budget'!$B$20+'Annual Plan'!$D$11*'Mission Budget'!$C12/'Mission Budget'!$C$20</x:f>
        <x:v>9.366666666666667</x:v>
      </x:c>
      <x:c r="G12" s="136" t="n">
        <x:f>'Annual Plan'!$C$12*'Mission Budget'!$B12/'Mission Budget'!$B$20+'Annual Plan'!$D$12*'Mission Budget'!$C12/'Mission Budget'!$C$20</x:f>
        <x:v>10.122222222222222</x:v>
      </x:c>
      <x:c r="H12" s="136" t="n">
        <x:f>'Annual Plan'!$C$13*'Mission Budget'!$B12/'Mission Budget'!$B$20+'Annual Plan'!$D$13*'Mission Budget'!$C12/'Mission Budget'!$C$20</x:f>
        <x:v>10.488888888888889</x:v>
      </x:c>
      <x:c r="I12" s="136" t="n">
        <x:f>'Annual Plan'!$C$14*'Mission Budget'!$B12/'Mission Budget'!$B$20+'Annual Plan'!$D$14*'Mission Budget'!$C12/'Mission Budget'!$C$20</x:f>
        <x:v>10.855555555555556</x:v>
      </x:c>
      <x:c r="J12" s="136" t="n">
        <x:f>'Annual Plan'!$C$15*'Mission Budget'!$B12/'Mission Budget'!$B$20+'Annual Plan'!$D$15*'Mission Budget'!$C12/'Mission Budget'!$C$20</x:f>
        <x:v>11.222222222222221</x:v>
      </x:c>
      <x:c r="K12" s="136" t="n">
        <x:f>'Annual Plan'!$C$16*'Mission Budget'!$B12/'Mission Budget'!$B$20+'Annual Plan'!$D$16*'Mission Budget'!$C12/'Mission Budget'!$C$20</x:f>
        <x:v>11.244444444444444</x:v>
      </x:c>
      <x:c r="L12" s="136" t="n">
        <x:f>SUM(B12:K12)</x:f>
        <x:v>90</x:v>
      </x:c>
      <x:c r="M12" s="136" t="n">
        <x:f>L12-'Mission Budget'!D12</x:f>
        <x:v>0</x:v>
      </x:c>
    </x:row>
    <x:row r="13" ht="42" customHeight="1">
      <x:c r="A13" s="110" t="str">
        <x:f>'Mission Budget'!A13</x:f>
        <x:v>Housing and construction robotics</x:v>
      </x:c>
      <x:c r="B13" s="136" t="n">
        <x:f>'Annual Plan'!$C$7*'Mission Budget'!$B13/'Mission Budget'!$B$20+'Annual Plan'!$D$7*'Mission Budget'!$C13/'Mission Budget'!$C$20</x:f>
        <x:v>3.0666666666666664</x:v>
      </x:c>
      <x:c r="C13" s="136" t="n">
        <x:f>'Annual Plan'!$C$8*'Mission Budget'!$B13/'Mission Budget'!$B$20+'Annual Plan'!$D$8*'Mission Budget'!$C13/'Mission Budget'!$C$20</x:f>
        <x:v>4.377777777777778</x:v>
      </x:c>
      <x:c r="D13" s="136" t="n">
        <x:f>'Annual Plan'!$C$9*'Mission Budget'!$B13/'Mission Budget'!$B$20+'Annual Plan'!$D$9*'Mission Budget'!$C13/'Mission Budget'!$C$20</x:f>
        <x:v>5.688888888888888</x:v>
      </x:c>
      <x:c r="E13" s="136" t="n">
        <x:f>'Annual Plan'!$C$10*'Mission Budget'!$B13/'Mission Budget'!$B$20+'Annual Plan'!$D$10*'Mission Budget'!$C13/'Mission Budget'!$C$20</x:f>
        <x:v>6.6</x:v>
      </x:c>
      <x:c r="F13" s="136" t="n">
        <x:f>'Annual Plan'!$C$11*'Mission Budget'!$B13/'Mission Budget'!$B$20+'Annual Plan'!$D$11*'Mission Budget'!$C13/'Mission Budget'!$C$20</x:f>
        <x:v>7.4</x:v>
      </x:c>
      <x:c r="G13" s="136" t="n">
        <x:f>'Annual Plan'!$C$12*'Mission Budget'!$B13/'Mission Budget'!$B$20+'Annual Plan'!$D$12*'Mission Budget'!$C13/'Mission Budget'!$C$20</x:f>
        <x:v>7.911111111111111</x:v>
      </x:c>
      <x:c r="H13" s="136" t="n">
        <x:f>'Annual Plan'!$C$13*'Mission Budget'!$B13/'Mission Budget'!$B$20+'Annual Plan'!$D$13*'Mission Budget'!$C13/'Mission Budget'!$C$20</x:f>
        <x:v>8.311111111111112</x:v>
      </x:c>
      <x:c r="I13" s="136" t="n">
        <x:f>'Annual Plan'!$C$14*'Mission Budget'!$B13/'Mission Budget'!$B$20+'Annual Plan'!$D$14*'Mission Budget'!$C13/'Mission Budget'!$C$20</x:f>
        <x:v>8.71111111111111</x:v>
      </x:c>
      <x:c r="J13" s="136" t="n">
        <x:f>'Annual Plan'!$C$15*'Mission Budget'!$B13/'Mission Budget'!$B$20+'Annual Plan'!$D$15*'Mission Budget'!$C13/'Mission Budget'!$C$20</x:f>
        <x:v>9.11111111111111</x:v>
      </x:c>
      <x:c r="K13" s="136" t="n">
        <x:f>'Annual Plan'!$C$16*'Mission Budget'!$B13/'Mission Budget'!$B$20+'Annual Plan'!$D$16*'Mission Budget'!$C13/'Mission Budget'!$C$20</x:f>
        <x:v>8.822222222222223</x:v>
      </x:c>
      <x:c r="L13" s="136" t="n">
        <x:f>SUM(B13:K13)</x:f>
        <x:v>70</x:v>
      </x:c>
      <x:c r="M13" s="136" t="n">
        <x:f>L13-'Mission Budget'!D13</x:f>
        <x:v>0</x:v>
      </x:c>
    </x:row>
    <x:row r="14" ht="42" customHeight="1">
      <x:c r="A14" s="110" t="str">
        <x:f>'Mission Budget'!A14</x:f>
        <x:v>Education, legal access and civic services</x:v>
      </x:c>
      <x:c r="B14" s="136" t="n">
        <x:f>'Annual Plan'!$C$7*'Mission Budget'!$B14/'Mission Budget'!$B$20+'Annual Plan'!$D$7*'Mission Budget'!$C14/'Mission Budget'!$C$20</x:f>
        <x:v>3.333333333333333</x:v>
      </x:c>
      <x:c r="C14" s="136" t="n">
        <x:f>'Annual Plan'!$C$8*'Mission Budget'!$B14/'Mission Budget'!$B$20+'Annual Plan'!$D$8*'Mission Budget'!$C14/'Mission Budget'!$C$20</x:f>
        <x:v>4.555555555555555</x:v>
      </x:c>
      <x:c r="D14" s="136" t="n">
        <x:f>'Annual Plan'!$C$9*'Mission Budget'!$B14/'Mission Budget'!$B$20+'Annual Plan'!$D$9*'Mission Budget'!$C14/'Mission Budget'!$C$20</x:f>
        <x:v>5.777777777777778</x:v>
      </x:c>
      <x:c r="E14" s="136" t="n">
        <x:f>'Annual Plan'!$C$10*'Mission Budget'!$B14/'Mission Budget'!$B$20+'Annual Plan'!$D$10*'Mission Budget'!$C14/'Mission Budget'!$C$20</x:f>
        <x:v>6.666666666666667</x:v>
      </x:c>
      <x:c r="F14" s="136" t="n">
        <x:f>'Annual Plan'!$C$11*'Mission Budget'!$B14/'Mission Budget'!$B$20+'Annual Plan'!$D$11*'Mission Budget'!$C14/'Mission Budget'!$C$20</x:f>
        <x:v>7.333333333333333</x:v>
      </x:c>
      <x:c r="G14" s="136" t="n">
        <x:f>'Annual Plan'!$C$12*'Mission Budget'!$B14/'Mission Budget'!$B$20+'Annual Plan'!$D$12*'Mission Budget'!$C14/'Mission Budget'!$C$20</x:f>
        <x:v>7.888888888888889</x:v>
      </x:c>
      <x:c r="H14" s="136" t="n">
        <x:f>'Annual Plan'!$C$13*'Mission Budget'!$B14/'Mission Budget'!$B$20+'Annual Plan'!$D$13*'Mission Budget'!$C14/'Mission Budget'!$C$20</x:f>
        <x:v>8.222222222222221</x:v>
      </x:c>
      <x:c r="I14" s="136" t="n">
        <x:f>'Annual Plan'!$C$14*'Mission Budget'!$B14/'Mission Budget'!$B$20+'Annual Plan'!$D$14*'Mission Budget'!$C14/'Mission Budget'!$C$20</x:f>
        <x:v>8.555555555555555</x:v>
      </x:c>
      <x:c r="J14" s="136" t="n">
        <x:f>'Annual Plan'!$C$15*'Mission Budget'!$B14/'Mission Budget'!$B$20+'Annual Plan'!$D$15*'Mission Budget'!$C14/'Mission Budget'!$C$20</x:f>
        <x:v>8.88888888888889</x:v>
      </x:c>
      <x:c r="K14" s="136" t="n">
        <x:f>'Annual Plan'!$C$16*'Mission Budget'!$B14/'Mission Budget'!$B$20+'Annual Plan'!$D$16*'Mission Budget'!$C14/'Mission Budget'!$C$20</x:f>
        <x:v>8.777777777777779</x:v>
      </x:c>
      <x:c r="L14" s="136" t="n">
        <x:f>SUM(B14:K14)</x:f>
        <x:v>70</x:v>
      </x:c>
      <x:c r="M14" s="136" t="n">
        <x:f>L14-'Mission Budget'!D14</x:f>
        <x:v>0</x:v>
      </x:c>
    </x:row>
    <x:row r="15" ht="42" customHeight="1">
      <x:c r="A15" s="110" t="str">
        <x:f>'Mission Budget'!A15</x:f>
        <x:v>Civic work, workforce development and transition</x:v>
      </x:c>
      <x:c r="B15" s="136" t="n">
        <x:f>'Annual Plan'!$C$7*'Mission Budget'!$B15/'Mission Budget'!$B$20+'Annual Plan'!$D$7*'Mission Budget'!$C15/'Mission Budget'!$C$20</x:f>
        <x:v>8</x:v>
      </x:c>
      <x:c r="C15" s="136" t="n">
        <x:f>'Annual Plan'!$C$8*'Mission Budget'!$B15/'Mission Budget'!$B$20+'Annual Plan'!$D$8*'Mission Budget'!$C15/'Mission Budget'!$C$20</x:f>
        <x:v>10.666666666666668</x:v>
      </x:c>
      <x:c r="D15" s="136" t="n">
        <x:f>'Annual Plan'!$C$9*'Mission Budget'!$B15/'Mission Budget'!$B$20+'Annual Plan'!$D$9*'Mission Budget'!$C15/'Mission Budget'!$C$20</x:f>
        <x:v>13.333333333333332</x:v>
      </x:c>
      <x:c r="E15" s="136" t="n">
        <x:f>'Annual Plan'!$C$10*'Mission Budget'!$B15/'Mission Budget'!$B$20+'Annual Plan'!$D$10*'Mission Budget'!$C15/'Mission Budget'!$C$20</x:f>
        <x:v>15.333333333333334</x:v>
      </x:c>
      <x:c r="F15" s="136" t="n">
        <x:f>'Annual Plan'!$C$11*'Mission Budget'!$B15/'Mission Budget'!$B$20+'Annual Plan'!$D$11*'Mission Budget'!$C15/'Mission Budget'!$C$20</x:f>
        <x:v>16.666666666666664</x:v>
      </x:c>
      <x:c r="G15" s="136" t="n">
        <x:f>'Annual Plan'!$C$12*'Mission Budget'!$B15/'Mission Budget'!$B$20+'Annual Plan'!$D$12*'Mission Budget'!$C15/'Mission Budget'!$C$20</x:f>
        <x:v>18</x:v>
      </x:c>
      <x:c r="H15" s="136" t="n">
        <x:f>'Annual Plan'!$C$13*'Mission Budget'!$B15/'Mission Budget'!$B$20+'Annual Plan'!$D$13*'Mission Budget'!$C15/'Mission Budget'!$C$20</x:f>
        <x:v>18.666666666666668</x:v>
      </x:c>
      <x:c r="I15" s="136" t="n">
        <x:f>'Annual Plan'!$C$14*'Mission Budget'!$B15/'Mission Budget'!$B$20+'Annual Plan'!$D$14*'Mission Budget'!$C15/'Mission Budget'!$C$20</x:f>
        <x:v>19.333333333333332</x:v>
      </x:c>
      <x:c r="J15" s="136" t="n">
        <x:f>'Annual Plan'!$C$15*'Mission Budget'!$B15/'Mission Budget'!$B$20+'Annual Plan'!$D$15*'Mission Budget'!$C15/'Mission Budget'!$C$20</x:f>
        <x:v>20</x:v>
      </x:c>
      <x:c r="K15" s="136" t="n">
        <x:f>'Annual Plan'!$C$16*'Mission Budget'!$B15/'Mission Budget'!$B$20+'Annual Plan'!$D$16*'Mission Budget'!$C15/'Mission Budget'!$C$20</x:f>
        <x:v>20</x:v>
      </x:c>
      <x:c r="L15" s="136" t="n">
        <x:f>SUM(B15:K15)</x:f>
        <x:v>160</x:v>
      </x:c>
      <x:c r="M15" s="136" t="n">
        <x:f>L15-'Mission Budget'!D15</x:f>
        <x:v>0</x:v>
      </x:c>
    </x:row>
    <x:row r="16" ht="42" customHeight="1">
      <x:c r="A16" s="110" t="str">
        <x:f>'Mission Budget'!A16</x:f>
        <x:v>Scientific discovery, public compute and AI safety</x:v>
      </x:c>
      <x:c r="B16" s="136" t="n">
        <x:f>'Annual Plan'!$C$7*'Mission Budget'!$B16/'Mission Budget'!$B$20+'Annual Plan'!$D$7*'Mission Budget'!$C16/'Mission Budget'!$C$20</x:f>
        <x:v>3.333333333333333</x:v>
      </x:c>
      <x:c r="C16" s="136" t="n">
        <x:f>'Annual Plan'!$C$8*'Mission Budget'!$B16/'Mission Budget'!$B$20+'Annual Plan'!$D$8*'Mission Budget'!$C16/'Mission Budget'!$C$20</x:f>
        <x:v>4.555555555555555</x:v>
      </x:c>
      <x:c r="D16" s="136" t="n">
        <x:f>'Annual Plan'!$C$9*'Mission Budget'!$B16/'Mission Budget'!$B$20+'Annual Plan'!$D$9*'Mission Budget'!$C16/'Mission Budget'!$C$20</x:f>
        <x:v>5.777777777777778</x:v>
      </x:c>
      <x:c r="E16" s="136" t="n">
        <x:f>'Annual Plan'!$C$10*'Mission Budget'!$B16/'Mission Budget'!$B$20+'Annual Plan'!$D$10*'Mission Budget'!$C16/'Mission Budget'!$C$20</x:f>
        <x:v>6.666666666666667</x:v>
      </x:c>
      <x:c r="F16" s="136" t="n">
        <x:f>'Annual Plan'!$C$11*'Mission Budget'!$B16/'Mission Budget'!$B$20+'Annual Plan'!$D$11*'Mission Budget'!$C16/'Mission Budget'!$C$20</x:f>
        <x:v>7.333333333333333</x:v>
      </x:c>
      <x:c r="G16" s="136" t="n">
        <x:f>'Annual Plan'!$C$12*'Mission Budget'!$B16/'Mission Budget'!$B$20+'Annual Plan'!$D$12*'Mission Budget'!$C16/'Mission Budget'!$C$20</x:f>
        <x:v>7.888888888888889</x:v>
      </x:c>
      <x:c r="H16" s="136" t="n">
        <x:f>'Annual Plan'!$C$13*'Mission Budget'!$B16/'Mission Budget'!$B$20+'Annual Plan'!$D$13*'Mission Budget'!$C16/'Mission Budget'!$C$20</x:f>
        <x:v>8.222222222222221</x:v>
      </x:c>
      <x:c r="I16" s="136" t="n">
        <x:f>'Annual Plan'!$C$14*'Mission Budget'!$B16/'Mission Budget'!$B$20+'Annual Plan'!$D$14*'Mission Budget'!$C16/'Mission Budget'!$C$20</x:f>
        <x:v>8.555555555555555</x:v>
      </x:c>
      <x:c r="J16" s="136" t="n">
        <x:f>'Annual Plan'!$C$15*'Mission Budget'!$B16/'Mission Budget'!$B$20+'Annual Plan'!$D$15*'Mission Budget'!$C16/'Mission Budget'!$C$20</x:f>
        <x:v>8.88888888888889</x:v>
      </x:c>
      <x:c r="K16" s="136" t="n">
        <x:f>'Annual Plan'!$C$16*'Mission Budget'!$B16/'Mission Budget'!$B$20+'Annual Plan'!$D$16*'Mission Budget'!$C16/'Mission Budget'!$C$20</x:f>
        <x:v>8.777777777777779</x:v>
      </x:c>
      <x:c r="L16" s="136" t="n">
        <x:f>SUM(B16:K16)</x:f>
        <x:v>70</x:v>
      </x:c>
      <x:c r="M16" s="136" t="n">
        <x:f>L16-'Mission Budget'!D16</x:f>
        <x:v>0</x:v>
      </x:c>
    </x:row>
    <x:row r="17" ht="42" customHeight="1">
      <x:c r="A17" s="110" t="str">
        <x:f>'Mission Budget'!A17</x:f>
        <x:v>Efficient AI energy and water infrastructure</x:v>
      </x:c>
      <x:c r="B17" s="136" t="n">
        <x:f>'Annual Plan'!$C$7*'Mission Budget'!$B17/'Mission Budget'!$B$20+'Annual Plan'!$D$7*'Mission Budget'!$C17/'Mission Budget'!$C$20</x:f>
        <x:v>0.9333333333333333</x:v>
      </x:c>
      <x:c r="C17" s="136" t="n">
        <x:f>'Annual Plan'!$C$8*'Mission Budget'!$B17/'Mission Budget'!$B$20+'Annual Plan'!$D$8*'Mission Budget'!$C17/'Mission Budget'!$C$20</x:f>
        <x:v>1.288888888888889</x:v>
      </x:c>
      <x:c r="D17" s="136" t="n">
        <x:f>'Annual Plan'!$C$9*'Mission Budget'!$B17/'Mission Budget'!$B$20+'Annual Plan'!$D$9*'Mission Budget'!$C17/'Mission Budget'!$C$20</x:f>
        <x:v>1.6444444444444444</x:v>
      </x:c>
      <x:c r="E17" s="136" t="n">
        <x:f>'Annual Plan'!$C$10*'Mission Budget'!$B17/'Mission Budget'!$B$20+'Annual Plan'!$D$10*'Mission Budget'!$C17/'Mission Budget'!$C$20</x:f>
        <x:v>1.9</x:v>
      </x:c>
      <x:c r="F17" s="136" t="n">
        <x:f>'Annual Plan'!$C$11*'Mission Budget'!$B17/'Mission Budget'!$B$20+'Annual Plan'!$D$11*'Mission Budget'!$C17/'Mission Budget'!$C$20</x:f>
        <x:v>2.1</x:v>
      </x:c>
      <x:c r="G17" s="136" t="n">
        <x:f>'Annual Plan'!$C$12*'Mission Budget'!$B17/'Mission Budget'!$B$20+'Annual Plan'!$D$12*'Mission Budget'!$C17/'Mission Budget'!$C$20</x:f>
        <x:v>2.2555555555555555</x:v>
      </x:c>
      <x:c r="H17" s="136" t="n">
        <x:f>'Annual Plan'!$C$13*'Mission Budget'!$B17/'Mission Budget'!$B$20+'Annual Plan'!$D$13*'Mission Budget'!$C17/'Mission Budget'!$C$20</x:f>
        <x:v>2.3555555555555556</x:v>
      </x:c>
      <x:c r="I17" s="136" t="n">
        <x:f>'Annual Plan'!$C$14*'Mission Budget'!$B17/'Mission Budget'!$B$20+'Annual Plan'!$D$14*'Mission Budget'!$C17/'Mission Budget'!$C$20</x:f>
        <x:v>2.4555555555555557</x:v>
      </x:c>
      <x:c r="J17" s="136" t="n">
        <x:f>'Annual Plan'!$C$15*'Mission Budget'!$B17/'Mission Budget'!$B$20+'Annual Plan'!$D$15*'Mission Budget'!$C17/'Mission Budget'!$C$20</x:f>
        <x:v>2.5555555555555554</x:v>
      </x:c>
      <x:c r="K17" s="136" t="n">
        <x:f>'Annual Plan'!$C$16*'Mission Budget'!$B17/'Mission Budget'!$B$20+'Annual Plan'!$D$16*'Mission Budget'!$C17/'Mission Budget'!$C$20</x:f>
        <x:v>2.511111111111111</x:v>
      </x:c>
      <x:c r="L17" s="136" t="n">
        <x:f>SUM(B17:K17)</x:f>
        <x:v>20</x:v>
      </x:c>
      <x:c r="M17" s="136" t="n">
        <x:f>L17-'Mission Budget'!D17</x:f>
        <x:v>0</x:v>
      </x:c>
    </x:row>
    <x:row r="18" ht="42" customHeight="1">
      <x:c r="A18" s="110" t="str">
        <x:f>'Mission Budget'!A18</x:f>
        <x:v>Commission, independent oversight and evaluation</x:v>
      </x:c>
      <x:c r="B18" s="136" t="n">
        <x:f>'Annual Plan'!$C$7*'Mission Budget'!$B18/'Mission Budget'!$B$20+'Annual Plan'!$D$7*'Mission Budget'!$C18/'Mission Budget'!$C$20</x:f>
        <x:v>1.0666666666666667</x:v>
      </x:c>
      <x:c r="C18" s="136" t="n">
        <x:f>'Annual Plan'!$C$8*'Mission Budget'!$B18/'Mission Budget'!$B$20+'Annual Plan'!$D$8*'Mission Budget'!$C18/'Mission Budget'!$C$20</x:f>
        <x:v>1.3111111111111111</x:v>
      </x:c>
      <x:c r="D18" s="136" t="n">
        <x:f>'Annual Plan'!$C$9*'Mission Budget'!$B18/'Mission Budget'!$B$20+'Annual Plan'!$D$9*'Mission Budget'!$C18/'Mission Budget'!$C$20</x:f>
        <x:v>1.5555555555555554</x:v>
      </x:c>
      <x:c r="E18" s="136" t="n">
        <x:f>'Annual Plan'!$C$10*'Mission Budget'!$B18/'Mission Budget'!$B$20+'Annual Plan'!$D$10*'Mission Budget'!$C18/'Mission Budget'!$C$20</x:f>
        <x:v>1.7666666666666666</x:v>
      </x:c>
      <x:c r="F18" s="136" t="n">
        <x:f>'Annual Plan'!$C$11*'Mission Budget'!$B18/'Mission Budget'!$B$20+'Annual Plan'!$D$11*'Mission Budget'!$C18/'Mission Budget'!$C$20</x:f>
        <x:v>1.8333333333333335</x:v>
      </x:c>
      <x:c r="G18" s="136" t="n">
        <x:f>'Annual Plan'!$C$12*'Mission Budget'!$B18/'Mission Budget'!$B$20+'Annual Plan'!$D$12*'Mission Budget'!$C18/'Mission Budget'!$C$20</x:f>
        <x:v>2.011111111111111</x:v>
      </x:c>
      <x:c r="H18" s="136" t="n">
        <x:f>'Annual Plan'!$C$13*'Mission Budget'!$B18/'Mission Budget'!$B$20+'Annual Plan'!$D$13*'Mission Budget'!$C18/'Mission Budget'!$C$20</x:f>
        <x:v>2.0444444444444443</x:v>
      </x:c>
      <x:c r="I18" s="136" t="n">
        <x:f>'Annual Plan'!$C$14*'Mission Budget'!$B18/'Mission Budget'!$B$20+'Annual Plan'!$D$14*'Mission Budget'!$C18/'Mission Budget'!$C$20</x:f>
        <x:v>2.0777777777777775</x:v>
      </x:c>
      <x:c r="J18" s="136" t="n">
        <x:f>'Annual Plan'!$C$15*'Mission Budget'!$B18/'Mission Budget'!$B$20+'Annual Plan'!$D$15*'Mission Budget'!$C18/'Mission Budget'!$C$20</x:f>
        <x:v>2.111111111111111</x:v>
      </x:c>
      <x:c r="K18" s="136" t="n">
        <x:f>'Annual Plan'!$C$16*'Mission Budget'!$B18/'Mission Budget'!$B$20+'Annual Plan'!$D$16*'Mission Budget'!$C18/'Mission Budget'!$C$20</x:f>
        <x:v>2.2222222222222223</x:v>
      </x:c>
      <x:c r="L18" s="136" t="n">
        <x:f>SUM(B18:K18)</x:f>
        <x:v>18</x:v>
      </x:c>
      <x:c r="M18" s="136" t="n">
        <x:f>L18-'Mission Budget'!D18</x:f>
        <x:v>0</x:v>
      </x:c>
    </x:row>
    <x:row r="19" ht="42" customHeight="1">
      <x:c r="A19" s="110" t="str">
        <x:f>'Mission Budget'!A19</x:f>
        <x:v>Program contingency and continuity reserve</x:v>
      </x:c>
      <x:c r="B19" s="136" t="n">
        <x:f>'Annual Plan'!$C$7*'Mission Budget'!$B19/'Mission Budget'!$B$20+'Annual Plan'!$D$7*'Mission Budget'!$C19/'Mission Budget'!$C$20</x:f>
        <x:v>0.8</x:v>
      </x:c>
      <x:c r="C19" s="136" t="n">
        <x:f>'Annual Plan'!$C$8*'Mission Budget'!$B19/'Mission Budget'!$B$20+'Annual Plan'!$D$8*'Mission Budget'!$C19/'Mission Budget'!$C$20</x:f>
        <x:v>0.9333333333333333</x:v>
      </x:c>
      <x:c r="D19" s="136" t="n">
        <x:f>'Annual Plan'!$C$9*'Mission Budget'!$B19/'Mission Budget'!$B$20+'Annual Plan'!$D$9*'Mission Budget'!$C19/'Mission Budget'!$C$20</x:f>
        <x:v>1.0666666666666667</x:v>
      </x:c>
      <x:c r="E19" s="136" t="n">
        <x:f>'Annual Plan'!$C$10*'Mission Budget'!$B19/'Mission Budget'!$B$20+'Annual Plan'!$D$10*'Mission Budget'!$C19/'Mission Budget'!$C$20</x:f>
        <x:v>1.2</x:v>
      </x:c>
      <x:c r="F19" s="136" t="n">
        <x:f>'Annual Plan'!$C$11*'Mission Budget'!$B19/'Mission Budget'!$B$20+'Annual Plan'!$D$11*'Mission Budget'!$C19/'Mission Budget'!$C$20</x:f>
        <x:v>1.2</x:v>
      </x:c>
      <x:c r="G19" s="136" t="n">
        <x:f>'Annual Plan'!$C$12*'Mission Budget'!$B19/'Mission Budget'!$B$20+'Annual Plan'!$D$12*'Mission Budget'!$C19/'Mission Budget'!$C$20</x:f>
        <x:v>1.3333333333333333</x:v>
      </x:c>
      <x:c r="H19" s="136" t="n">
        <x:f>'Annual Plan'!$C$13*'Mission Budget'!$B19/'Mission Budget'!$B$20+'Annual Plan'!$D$13*'Mission Budget'!$C19/'Mission Budget'!$C$20</x:f>
        <x:v>1.3333333333333333</x:v>
      </x:c>
      <x:c r="I19" s="136" t="n">
        <x:f>'Annual Plan'!$C$14*'Mission Budget'!$B19/'Mission Budget'!$B$20+'Annual Plan'!$D$14*'Mission Budget'!$C19/'Mission Budget'!$C$20</x:f>
        <x:v>1.3333333333333333</x:v>
      </x:c>
      <x:c r="J19" s="136" t="n">
        <x:f>'Annual Plan'!$C$15*'Mission Budget'!$B19/'Mission Budget'!$B$20+'Annual Plan'!$D$15*'Mission Budget'!$C19/'Mission Budget'!$C$20</x:f>
        <x:v>1.3333333333333333</x:v>
      </x:c>
      <x:c r="K19" s="136" t="n">
        <x:f>'Annual Plan'!$C$16*'Mission Budget'!$B19/'Mission Budget'!$B$20+'Annual Plan'!$D$16*'Mission Budget'!$C19/'Mission Budget'!$C$20</x:f>
        <x:v>1.4666666666666666</x:v>
      </x:c>
      <x:c r="L19" s="136" t="n">
        <x:f>SUM(B19:K19)</x:f>
        <x:v>12</x:v>
      </x:c>
      <x:c r="M19" s="136" t="n">
        <x:f>L19-'Mission Budget'!D19</x:f>
        <x:v>0</x:v>
      </x:c>
    </x:row>
    <x:row r="20" ht="25" customHeight="1">
      <x:c r="A20" s="126" t="str">
        <x:v>TOTAL</x:v>
      </x:c>
      <x:c r="B20" s="137" t="n">
        <x:f>SUM(B7:B19)</x:f>
        <x:v>60</x:v>
      </x:c>
      <x:c r="C20" s="137" t="n">
        <x:f>SUM(C7:C19)</x:f>
        <x:v>80.00000000000001</x:v>
      </x:c>
      <x:c r="D20" s="137" t="n">
        <x:f>SUM(D7:D19)</x:f>
        <x:v>99.99999999999997</x:v>
      </x:c>
      <x:c r="E20" s="137" t="n">
        <x:f>SUM(E7:E19)</x:f>
        <x:v>115.00000000000001</x:v>
      </x:c>
      <x:c r="F20" s="137" t="n">
        <x:f>SUM(F7:F19)</x:f>
        <x:v>124.99999999999999</x:v>
      </x:c>
      <x:c r="G20" s="137" t="n">
        <x:f>SUM(G7:G19)</x:f>
        <x:v>135.00000000000003</x:v>
      </x:c>
      <x:c r="H20" s="137" t="n">
        <x:f>SUM(H7:H19)</x:f>
        <x:v>140.00000000000003</x:v>
      </x:c>
      <x:c r="I20" s="137" t="n">
        <x:f>SUM(I7:I19)</x:f>
        <x:v>145</x:v>
      </x:c>
      <x:c r="J20" s="137" t="n">
        <x:f>SUM(J7:J19)</x:f>
        <x:v>150</x:v>
      </x:c>
      <x:c r="K20" s="137" t="n">
        <x:f>SUM(K7:K19)</x:f>
        <x:v>150</x:v>
      </x:c>
      <x:c r="L20" s="137" t="n">
        <x:f>SUM(L7:L19)</x:f>
        <x:v>1200</x:v>
      </x:c>
      <x:c r="M20" s="137" t="n">
        <x:f>SUM(M7:M19)</x:f>
        <x:v>1.4210854715202004e-14</x:v>
      </x:c>
    </x:row>
    <x:row r="21" ht="20" customHeight="1">
      <x:c r="A21" s="107"/>
      <x:c r="B21" s="107"/>
      <x:c r="C21" s="107"/>
      <x:c r="D21" s="107"/>
      <x:c r="E21" s="107"/>
      <x:c r="F21" s="107"/>
      <x:c r="G21" s="107"/>
      <x:c r="H21" s="107"/>
      <x:c r="I21" s="107"/>
      <x:c r="J21" s="107"/>
      <x:c r="K21" s="107"/>
      <x:c r="L21" s="107"/>
      <x:c r="M21" s="107"/>
    </x:row>
    <x:row r="22" ht="20" customHeight="1">
      <x:c r="A22" s="110" t="str">
        <x:v>Formula: annual core × mission core / total core + annual discretionary amount × mission discretionary / total discretionary. Display rounding does not alter underlying values. If Congress appropriates less, recalculate capacity and publish the service effect; do not describe authorizations as money spent.</x:v>
      </x:c>
      <x:c r="B22" s="110"/>
      <x:c r="C22" s="110"/>
      <x:c r="D22" s="110"/>
      <x:c r="E22" s="110"/>
      <x:c r="F22" s="110"/>
      <x:c r="G22" s="110"/>
      <x:c r="H22" s="110"/>
      <x:c r="I22" s="110"/>
      <x:c r="J22" s="110"/>
      <x:c r="K22" s="110"/>
      <x:c r="L22" s="110"/>
      <x:c r="M22" s="110"/>
    </x:row>
    <x:row r="23" ht="20" customHeight="1">
      <x:c r="A23" s="110"/>
      <x:c r="B23" s="110"/>
      <x:c r="C23" s="110"/>
      <x:c r="D23" s="110"/>
      <x:c r="E23" s="110"/>
      <x:c r="F23" s="110"/>
      <x:c r="G23" s="110"/>
      <x:c r="H23" s="110"/>
      <x:c r="I23" s="110"/>
      <x:c r="J23" s="110"/>
      <x:c r="K23" s="110"/>
      <x:c r="L23" s="110"/>
      <x:c r="M23" s="110"/>
    </x:row>
    <x:row r="24" ht="20" customHeight="1">
      <x:c r="A24" s="107"/>
      <x:c r="B24" s="107"/>
      <x:c r="C24" s="107"/>
      <x:c r="D24" s="107"/>
      <x:c r="E24" s="107"/>
      <x:c r="F24" s="107"/>
      <x:c r="G24" s="107"/>
      <x:c r="H24" s="107"/>
      <x:c r="I24" s="107"/>
      <x:c r="J24" s="107"/>
      <x:c r="K24" s="107"/>
      <x:c r="L24" s="107"/>
      <x:c r="M24" s="107"/>
    </x:row>
    <x:row r="25">
      <x:c r="A25" s="106"/>
      <x:c r="B25" s="106"/>
      <x:c r="C25" s="106"/>
      <x:c r="D25" s="106"/>
      <x:c r="E25" s="106"/>
      <x:c r="F25" s="106"/>
      <x:c r="G25" s="106"/>
      <x:c r="H25" s="106"/>
      <x:c r="I25" s="106"/>
      <x:c r="J25" s="106"/>
      <x:c r="K25" s="106"/>
      <x:c r="L25" s="106"/>
      <x:c r="M25" s="106"/>
    </x:row>
    <x:row r="26">
      <x:c r="A26" s="106"/>
      <x:c r="B26" s="106"/>
      <x:c r="C26" s="106"/>
      <x:c r="D26" s="106"/>
      <x:c r="E26" s="106"/>
      <x:c r="F26" s="106"/>
      <x:c r="G26" s="106"/>
      <x:c r="H26" s="106"/>
      <x:c r="I26" s="106"/>
      <x:c r="J26" s="106"/>
      <x:c r="K26" s="106"/>
      <x:c r="L26" s="106"/>
      <x:c r="M26" s="106"/>
    </x:row>
    <x:row r="27">
      <x:c r="A27" s="106"/>
      <x:c r="B27" s="106"/>
      <x:c r="C27" s="106"/>
      <x:c r="D27" s="106"/>
      <x:c r="E27" s="106"/>
      <x:c r="F27" s="106"/>
      <x:c r="G27" s="106"/>
      <x:c r="H27" s="106"/>
      <x:c r="I27" s="106"/>
      <x:c r="J27" s="106"/>
      <x:c r="K27" s="106"/>
      <x:c r="L27" s="106"/>
      <x:c r="M27" s="106"/>
    </x:row>
    <x:row r="28">
      <x:c r="A28" s="106"/>
      <x:c r="B28" s="106"/>
      <x:c r="C28" s="106"/>
      <x:c r="D28" s="106"/>
      <x:c r="E28" s="106"/>
      <x:c r="F28" s="106"/>
      <x:c r="G28" s="106"/>
      <x:c r="H28" s="106"/>
      <x:c r="I28" s="106"/>
      <x:c r="J28" s="106"/>
      <x:c r="K28" s="106"/>
      <x:c r="L28" s="106"/>
      <x:c r="M28" s="106"/>
    </x:row>
    <x:row r="29">
      <x:c r="A29" s="106"/>
      <x:c r="B29" s="106"/>
      <x:c r="C29" s="106"/>
      <x:c r="D29" s="106"/>
      <x:c r="E29" s="106"/>
      <x:c r="F29" s="106"/>
      <x:c r="G29" s="106"/>
      <x:c r="H29" s="106"/>
      <x:c r="I29" s="106"/>
      <x:c r="J29" s="106"/>
      <x:c r="K29" s="106"/>
      <x:c r="L29" s="106"/>
      <x:c r="M29" s="106"/>
    </x:row>
    <x:row r="30">
      <x:c r="A30" s="106"/>
      <x:c r="B30" s="106"/>
      <x:c r="C30" s="106"/>
      <x:c r="D30" s="106"/>
      <x:c r="E30" s="106"/>
      <x:c r="F30" s="106"/>
      <x:c r="G30" s="106"/>
      <x:c r="H30" s="106"/>
      <x:c r="I30" s="106"/>
      <x:c r="J30" s="106"/>
      <x:c r="K30" s="106"/>
      <x:c r="L30" s="106"/>
      <x:c r="M30" s="106"/>
    </x:row>
    <x:row r="31">
      <x:c r="A31" s="106"/>
      <x:c r="B31" s="106"/>
      <x:c r="C31" s="106"/>
      <x:c r="D31" s="106"/>
      <x:c r="E31" s="106"/>
      <x:c r="F31" s="106"/>
      <x:c r="G31" s="106"/>
      <x:c r="H31" s="106"/>
      <x:c r="I31" s="106"/>
      <x:c r="J31" s="106"/>
      <x:c r="K31" s="106"/>
      <x:c r="L31" s="106"/>
      <x:c r="M31" s="106"/>
    </x:row>
    <x:row r="32">
      <x:c r="A32" s="106"/>
      <x:c r="B32" s="106"/>
      <x:c r="C32" s="106"/>
      <x:c r="D32" s="106"/>
      <x:c r="E32" s="106"/>
      <x:c r="F32" s="106"/>
      <x:c r="G32" s="106"/>
      <x:c r="H32" s="106"/>
      <x:c r="I32" s="106"/>
      <x:c r="J32" s="106"/>
      <x:c r="K32" s="106"/>
      <x:c r="L32" s="106"/>
      <x:c r="M32" s="106"/>
    </x:row>
    <x:row r="33">
      <x:c r="A33" s="106"/>
      <x:c r="B33" s="106"/>
      <x:c r="C33" s="106"/>
      <x:c r="D33" s="106"/>
      <x:c r="E33" s="106"/>
      <x:c r="F33" s="106"/>
      <x:c r="G33" s="106"/>
      <x:c r="H33" s="106"/>
      <x:c r="I33" s="106"/>
      <x:c r="J33" s="106"/>
      <x:c r="K33" s="106"/>
      <x:c r="L33" s="106"/>
      <x:c r="M33" s="106"/>
    </x:row>
    <x:row r="34">
      <x:c r="A34" s="106"/>
      <x:c r="B34" s="106"/>
      <x:c r="C34" s="106"/>
      <x:c r="D34" s="106"/>
      <x:c r="E34" s="106"/>
      <x:c r="F34" s="106"/>
      <x:c r="G34" s="106"/>
      <x:c r="H34" s="106"/>
      <x:c r="I34" s="106"/>
      <x:c r="J34" s="106"/>
      <x:c r="K34" s="106"/>
      <x:c r="L34" s="106"/>
      <x:c r="M34" s="106"/>
    </x:row>
    <x:row r="35">
      <x:c r="A35" s="106"/>
      <x:c r="B35" s="106"/>
      <x:c r="C35" s="106"/>
      <x:c r="D35" s="106"/>
      <x:c r="E35" s="106"/>
      <x:c r="F35" s="106"/>
      <x:c r="G35" s="106"/>
      <x:c r="H35" s="106"/>
      <x:c r="I35" s="106"/>
      <x:c r="J35" s="106"/>
      <x:c r="K35" s="106"/>
      <x:c r="L35" s="106"/>
      <x:c r="M35" s="106"/>
    </x:row>
    <x:row r="36">
      <x:c r="A36" s="106"/>
      <x:c r="B36" s="106"/>
      <x:c r="C36" s="106"/>
      <x:c r="D36" s="106"/>
      <x:c r="E36" s="106"/>
      <x:c r="F36" s="106"/>
      <x:c r="G36" s="106"/>
      <x:c r="H36" s="106"/>
      <x:c r="I36" s="106"/>
      <x:c r="J36" s="106"/>
      <x:c r="K36" s="106"/>
      <x:c r="L36" s="106"/>
      <x:c r="M36" s="106"/>
    </x:row>
    <x:row r="37">
      <x:c r="A37" s="106"/>
      <x:c r="B37" s="106"/>
      <x:c r="C37" s="106"/>
      <x:c r="D37" s="106"/>
      <x:c r="E37" s="106"/>
      <x:c r="F37" s="106"/>
      <x:c r="G37" s="106"/>
      <x:c r="H37" s="106"/>
      <x:c r="I37" s="106"/>
      <x:c r="J37" s="106"/>
      <x:c r="K37" s="106"/>
      <x:c r="L37" s="106"/>
      <x:c r="M37" s="106"/>
    </x:row>
    <x:row r="38">
      <x:c r="A38" s="106"/>
      <x:c r="B38" s="106"/>
      <x:c r="C38" s="106"/>
      <x:c r="D38" s="106"/>
      <x:c r="E38" s="106"/>
      <x:c r="F38" s="106"/>
      <x:c r="G38" s="106"/>
      <x:c r="H38" s="106"/>
      <x:c r="I38" s="106"/>
      <x:c r="J38" s="106"/>
      <x:c r="K38" s="106"/>
      <x:c r="L38" s="106"/>
      <x:c r="M38" s="106"/>
    </x:row>
    <x:row r="39">
      <x:c r="A39" s="106"/>
      <x:c r="B39" s="106"/>
      <x:c r="C39" s="106"/>
      <x:c r="D39" s="106"/>
      <x:c r="E39" s="106"/>
      <x:c r="F39" s="106"/>
      <x:c r="G39" s="106"/>
      <x:c r="H39" s="106"/>
      <x:c r="I39" s="106"/>
      <x:c r="J39" s="106"/>
      <x:c r="K39" s="106"/>
      <x:c r="L39" s="106"/>
      <x:c r="M39" s="106"/>
    </x:row>
    <x:row r="40">
      <x:c r="A40" s="106"/>
      <x:c r="B40" s="106"/>
      <x:c r="C40" s="106"/>
      <x:c r="D40" s="106"/>
      <x:c r="E40" s="106"/>
      <x:c r="F40" s="106"/>
      <x:c r="G40" s="106"/>
      <x:c r="H40" s="106"/>
      <x:c r="I40" s="106"/>
      <x:c r="J40" s="106"/>
      <x:c r="K40" s="106"/>
      <x:c r="L40" s="106"/>
      <x:c r="M40" s="106"/>
    </x:row>
    <x:row r="41">
      <x:c r="A41" s="106"/>
      <x:c r="B41" s="106"/>
      <x:c r="C41" s="106"/>
      <x:c r="D41" s="106"/>
      <x:c r="E41" s="106"/>
      <x:c r="F41" s="106"/>
      <x:c r="G41" s="106"/>
      <x:c r="H41" s="106"/>
      <x:c r="I41" s="106"/>
      <x:c r="J41" s="106"/>
      <x:c r="K41" s="106"/>
      <x:c r="L41" s="106"/>
      <x:c r="M41" s="106"/>
    </x:row>
    <x:row r="42">
      <x:c r="A42" s="106"/>
      <x:c r="B42" s="106"/>
      <x:c r="C42" s="106"/>
      <x:c r="D42" s="106"/>
      <x:c r="E42" s="106"/>
      <x:c r="F42" s="106"/>
      <x:c r="G42" s="106"/>
      <x:c r="H42" s="106"/>
      <x:c r="I42" s="106"/>
      <x:c r="J42" s="106"/>
      <x:c r="K42" s="106"/>
      <x:c r="L42" s="106"/>
      <x:c r="M42" s="106"/>
    </x:row>
    <x:row r="43">
      <x:c r="A43" s="106"/>
      <x:c r="B43" s="106"/>
      <x:c r="C43" s="106"/>
      <x:c r="D43" s="106"/>
      <x:c r="E43" s="106"/>
      <x:c r="F43" s="106"/>
      <x:c r="G43" s="106"/>
      <x:c r="H43" s="106"/>
      <x:c r="I43" s="106"/>
      <x:c r="J43" s="106"/>
      <x:c r="K43" s="106"/>
      <x:c r="L43" s="106"/>
      <x:c r="M43" s="106"/>
    </x:row>
    <x:row r="44">
      <x:c r="A44" s="106"/>
      <x:c r="B44" s="106"/>
      <x:c r="C44" s="106"/>
      <x:c r="D44" s="106"/>
      <x:c r="E44" s="106"/>
      <x:c r="F44" s="106"/>
      <x:c r="G44" s="106"/>
      <x:c r="H44" s="106"/>
      <x:c r="I44" s="106"/>
      <x:c r="J44" s="106"/>
      <x:c r="K44" s="106"/>
      <x:c r="L44" s="106"/>
      <x:c r="M44" s="106"/>
    </x:row>
    <x:row r="45">
      <x:c r="A45" s="106"/>
      <x:c r="B45" s="106"/>
      <x:c r="C45" s="106"/>
      <x:c r="D45" s="106"/>
      <x:c r="E45" s="106"/>
      <x:c r="F45" s="106"/>
      <x:c r="G45" s="106"/>
      <x:c r="H45" s="106"/>
      <x:c r="I45" s="106"/>
      <x:c r="J45" s="106"/>
      <x:c r="K45" s="106"/>
      <x:c r="L45" s="106"/>
      <x:c r="M45" s="106"/>
    </x:row>
    <x:row r="46">
      <x:c r="A46" s="106"/>
      <x:c r="B46" s="106"/>
      <x:c r="C46" s="106"/>
      <x:c r="D46" s="106"/>
      <x:c r="E46" s="106"/>
      <x:c r="F46" s="106"/>
      <x:c r="G46" s="106"/>
      <x:c r="H46" s="106"/>
      <x:c r="I46" s="106"/>
      <x:c r="J46" s="106"/>
      <x:c r="K46" s="106"/>
      <x:c r="L46" s="106"/>
      <x:c r="M46" s="106"/>
    </x:row>
    <x:row r="47">
      <x:c r="A47" s="106"/>
      <x:c r="B47" s="106"/>
      <x:c r="C47" s="106"/>
      <x:c r="D47" s="106"/>
      <x:c r="E47" s="106"/>
      <x:c r="F47" s="106"/>
      <x:c r="G47" s="106"/>
      <x:c r="H47" s="106"/>
      <x:c r="I47" s="106"/>
      <x:c r="J47" s="106"/>
      <x:c r="K47" s="106"/>
      <x:c r="L47" s="106"/>
      <x:c r="M47" s="106"/>
    </x:row>
    <x:row r="48">
      <x:c r="A48" s="106"/>
      <x:c r="B48" s="106"/>
      <x:c r="C48" s="106"/>
      <x:c r="D48" s="106"/>
      <x:c r="E48" s="106"/>
      <x:c r="F48" s="106"/>
      <x:c r="G48" s="106"/>
      <x:c r="H48" s="106"/>
      <x:c r="I48" s="106"/>
      <x:c r="J48" s="106"/>
      <x:c r="K48" s="106"/>
      <x:c r="L48" s="106"/>
      <x:c r="M48" s="106"/>
    </x:row>
    <x:row r="49">
      <x:c r="A49" s="106"/>
      <x:c r="B49" s="106"/>
      <x:c r="C49" s="106"/>
      <x:c r="D49" s="106"/>
      <x:c r="E49" s="106"/>
      <x:c r="F49" s="106"/>
      <x:c r="G49" s="106"/>
      <x:c r="H49" s="106"/>
      <x:c r="I49" s="106"/>
      <x:c r="J49" s="106"/>
      <x:c r="K49" s="106"/>
      <x:c r="L49" s="106"/>
      <x:c r="M49" s="106"/>
    </x:row>
    <x:row r="50">
      <x:c r="A50" s="106"/>
      <x:c r="B50" s="106"/>
      <x:c r="C50" s="106"/>
      <x:c r="D50" s="106"/>
      <x:c r="E50" s="106"/>
      <x:c r="F50" s="106"/>
      <x:c r="G50" s="106"/>
      <x:c r="H50" s="106"/>
      <x:c r="I50" s="106"/>
      <x:c r="J50" s="106"/>
      <x:c r="K50" s="106"/>
      <x:c r="L50" s="106"/>
      <x:c r="M50" s="106"/>
    </x:row>
    <x:row r="51">
      <x:c r="A51" s="106"/>
      <x:c r="B51" s="106"/>
      <x:c r="C51" s="106"/>
      <x:c r="D51" s="106"/>
      <x:c r="E51" s="106"/>
      <x:c r="F51" s="106"/>
      <x:c r="G51" s="106"/>
      <x:c r="H51" s="106"/>
      <x:c r="I51" s="106"/>
      <x:c r="J51" s="106"/>
      <x:c r="K51" s="106"/>
      <x:c r="L51" s="106"/>
      <x:c r="M51" s="106"/>
    </x:row>
    <x:row r="52">
      <x:c r="A52" s="106"/>
      <x:c r="B52" s="106"/>
      <x:c r="C52" s="106"/>
      <x:c r="D52" s="106"/>
      <x:c r="E52" s="106"/>
      <x:c r="F52" s="106"/>
      <x:c r="G52" s="106"/>
      <x:c r="H52" s="106"/>
      <x:c r="I52" s="106"/>
      <x:c r="J52" s="106"/>
      <x:c r="K52" s="106"/>
      <x:c r="L52" s="106"/>
      <x:c r="M52" s="106"/>
    </x:row>
    <x:row r="53">
      <x:c r="A53" s="106"/>
      <x:c r="B53" s="106"/>
      <x:c r="C53" s="106"/>
      <x:c r="D53" s="106"/>
      <x:c r="E53" s="106"/>
      <x:c r="F53" s="106"/>
      <x:c r="G53" s="106"/>
      <x:c r="H53" s="106"/>
      <x:c r="I53" s="106"/>
      <x:c r="J53" s="106"/>
      <x:c r="K53" s="106"/>
      <x:c r="L53" s="106"/>
      <x:c r="M53" s="106"/>
    </x:row>
    <x:row r="54">
      <x:c r="A54" s="106"/>
      <x:c r="B54" s="106"/>
      <x:c r="C54" s="106"/>
      <x:c r="D54" s="106"/>
      <x:c r="E54" s="106"/>
      <x:c r="F54" s="106"/>
      <x:c r="G54" s="106"/>
      <x:c r="H54" s="106"/>
      <x:c r="I54" s="106"/>
      <x:c r="J54" s="106"/>
      <x:c r="K54" s="106"/>
      <x:c r="L54" s="106"/>
      <x:c r="M54" s="106"/>
    </x:row>
    <x:row r="55">
      <x:c r="A55" s="106"/>
      <x:c r="B55" s="106"/>
      <x:c r="C55" s="106"/>
      <x:c r="D55" s="106"/>
      <x:c r="E55" s="106"/>
      <x:c r="F55" s="106"/>
      <x:c r="G55" s="106"/>
      <x:c r="H55" s="106"/>
      <x:c r="I55" s="106"/>
      <x:c r="J55" s="106"/>
      <x:c r="K55" s="106"/>
      <x:c r="L55" s="106"/>
      <x:c r="M55" s="106"/>
    </x:row>
  </x:sheetData>
  <x:mergeCells>
    <x:mergeCell ref="A1:M2"/>
    <x:mergeCell ref="A3:M4"/>
    <x:mergeCell ref="A22:M23"/>
  </x:mergeCells>
  <x:pageMargins left="0.7" right="0.7" top="0.75" bottom="0.75" header="0.3" footer="0.3"/>
</x:worksheet>
</file>

<file path=xl/worksheets/sheet5.xml><?xml version="1.0" encoding="utf-8"?>
<x:worksheet xmlns:x="http://schemas.openxmlformats.org/spreadsheetml/2006/main">
  <x:sheetFormatPr defaultRowHeight="15"/>
  <x:cols>
    <x:col min="1" max="1" width="37" hidden="0" customWidth="1"/>
    <x:col min="2" max="2" width="19" hidden="0" customWidth="1"/>
    <x:col min="3" max="3" width="54" hidden="0" customWidth="1"/>
    <x:col min="4" max="4" width="21" hidden="0" customWidth="1"/>
    <x:col min="5" max="5" width="21" hidden="0" customWidth="1"/>
    <x:col min="6" max="6" width="21" hidden="0" customWidth="1"/>
    <x:col min="7" max="7" width="30" hidden="0" customWidth="1"/>
  </x:cols>
  <x:sheetData>
    <x:row r="1" ht="20" customHeight="1">
      <x:c r="A1" s="9" t="str">
        <x:v>PAID CIVIC WORK + DEVELOPMENT</x:v>
      </x:c>
      <x:c r="B1" s="9"/>
      <x:c r="C1" s="9"/>
      <x:c r="D1" s="9"/>
      <x:c r="E1" s="9"/>
      <x:c r="F1" s="9"/>
      <x:c r="G1" s="9"/>
      <x:c r="H1" s="106"/>
      <x:c r="I1" s="106"/>
      <x:c r="J1" s="106"/>
      <x:c r="K1" s="106"/>
      <x:c r="L1" s="106"/>
      <x:c r="M1" s="106"/>
    </x:row>
    <x:row r="2" ht="20" customHeight="1">
      <x:c r="A2" s="9"/>
      <x:c r="B2" s="9"/>
      <x:c r="C2" s="9"/>
      <x:c r="D2" s="9"/>
      <x:c r="E2" s="9"/>
      <x:c r="F2" s="9"/>
      <x:c r="G2" s="9"/>
      <x:c r="H2" s="106"/>
      <x:c r="I2" s="106"/>
      <x:c r="J2" s="106"/>
      <x:c r="K2" s="106"/>
      <x:c r="L2" s="106"/>
      <x:c r="M2" s="106"/>
    </x:row>
    <x:row r="3" ht="20" customHeight="1">
      <x:c r="A3" s="17" t="str">
        <x:v>A broadly open program, with priority access for unemployed/underemployed or low-income applicants. No universal paid-job guarantee.</x:v>
      </x:c>
      <x:c r="B3" s="17"/>
      <x:c r="C3" s="17"/>
      <x:c r="D3" s="17"/>
      <x:c r="E3" s="17"/>
      <x:c r="F3" s="17"/>
      <x:c r="G3" s="17"/>
      <x:c r="H3" s="106"/>
      <x:c r="I3" s="106"/>
      <x:c r="J3" s="106"/>
      <x:c r="K3" s="106"/>
      <x:c r="L3" s="106"/>
      <x:c r="M3" s="106"/>
    </x:row>
    <x:row r="4" ht="20" customHeight="1">
      <x:c r="A4" s="17"/>
      <x:c r="B4" s="17"/>
      <x:c r="C4" s="17"/>
      <x:c r="D4" s="17"/>
      <x:c r="E4" s="17"/>
      <x:c r="F4" s="17"/>
      <x:c r="G4" s="17"/>
      <x:c r="H4" s="106"/>
      <x:c r="I4" s="106"/>
      <x:c r="J4" s="106"/>
      <x:c r="K4" s="106"/>
      <x:c r="L4" s="106"/>
      <x:c r="M4" s="106"/>
    </x:row>
    <x:row r="5" ht="20" customHeight="1">
      <x:c r="A5" s="107"/>
      <x:c r="B5" s="107"/>
      <x:c r="C5" s="107"/>
      <x:c r="D5" s="107"/>
      <x:c r="E5" s="107"/>
      <x:c r="F5" s="107"/>
      <x:c r="G5" s="107"/>
      <x:c r="H5" s="106"/>
      <x:c r="I5" s="106"/>
      <x:c r="J5" s="106"/>
      <x:c r="K5" s="106"/>
      <x:c r="L5" s="106"/>
      <x:c r="M5" s="106"/>
    </x:row>
    <x:row r="6" ht="36" customHeight="1">
      <x:c r="A6" s="24" t="str">
        <x:v>Workforce component</x:v>
      </x:c>
      <x:c r="B6" s="24" t="str">
        <x:v>Ten-year budget ($B)</x:v>
      </x:c>
      <x:c r="C6" s="24" t="str">
        <x:v>Coverage</x:v>
      </x:c>
      <x:c r="D6" s="107"/>
      <x:c r="E6" s="107"/>
      <x:c r="F6" s="107"/>
      <x:c r="G6" s="107"/>
      <x:c r="H6" s="106"/>
      <x:c r="I6" s="106"/>
      <x:c r="J6" s="106"/>
      <x:c r="K6" s="106"/>
      <x:c r="L6" s="106"/>
      <x:c r="M6" s="106"/>
    </x:row>
    <x:row r="7" ht="56" customHeight="1">
      <x:c r="A7" s="110" t="str">
        <x:v>Paid civic employment</x:v>
      </x:c>
      <x:c r="B7" s="124" t="n">
        <x:v>90</x:v>
      </x:c>
      <x:c r="C7" s="110" t="str">
        <x:v>Participant pay and benefits, mission supervision, safety equipment and employer delivery; not already charged to another mission.</x:v>
      </x:c>
      <x:c r="D7" s="107"/>
      <x:c r="E7" s="107"/>
      <x:c r="F7" s="107"/>
      <x:c r="G7" s="107"/>
      <x:c r="H7" s="106"/>
      <x:c r="I7" s="106"/>
      <x:c r="J7" s="106"/>
      <x:c r="K7" s="106"/>
      <x:c r="L7" s="106"/>
      <x:c r="M7" s="106"/>
    </x:row>
    <x:row r="8" ht="56" customHeight="1">
      <x:c r="A8" s="110" t="str">
        <x:v>Apprenticeships and portable training</x:v>
      </x:c>
      <x:c r="B8" s="124" t="n">
        <x:v>25</x:v>
      </x:c>
      <x:c r="C8" s="110" t="str">
        <x:v>15 for apprenticeship subsidies; 10 for approved training accounts.</x:v>
      </x:c>
      <x:c r="D8" s="107"/>
      <x:c r="E8" s="107"/>
      <x:c r="F8" s="107"/>
      <x:c r="G8" s="107"/>
      <x:c r="H8" s="106"/>
      <x:c r="I8" s="106"/>
      <x:c r="J8" s="106"/>
      <x:c r="K8" s="106"/>
      <x:c r="L8" s="106"/>
      <x:c r="M8" s="106"/>
    </x:row>
    <x:row r="9" ht="56" customHeight="1">
      <x:c r="A9" s="110" t="str">
        <x:v>AI-displacement wage insurance</x:v>
      </x:c>
      <x:c r="B9" s="124" t="n">
        <x:v>20</x:v>
      </x:c>
      <x:c r="C9" s="110" t="str">
        <x:v>Targeted reemployment wage-loss support; separate from broadly open civic employment.</x:v>
      </x:c>
      <x:c r="D9" s="107"/>
      <x:c r="E9" s="107"/>
      <x:c r="F9" s="107"/>
      <x:c r="G9" s="107"/>
      <x:c r="H9" s="106"/>
      <x:c r="I9" s="106"/>
      <x:c r="J9" s="106"/>
      <x:c r="K9" s="106"/>
      <x:c r="L9" s="106"/>
      <x:c r="M9" s="106"/>
    </x:row>
    <x:row r="10" ht="56" customHeight="1">
      <x:c r="A10" s="110" t="str">
        <x:v>Participation supports</x:v>
      </x:c>
      <x:c r="B10" s="124" t="n">
        <x:v>10</x:v>
      </x:c>
      <x:c r="C10" s="110" t="str">
        <x:v>Childcare, transportation, disability accommodations, access connectivity and individualized participation barriers.</x:v>
      </x:c>
      <x:c r="D10" s="107"/>
      <x:c r="E10" s="107"/>
      <x:c r="F10" s="107"/>
      <x:c r="G10" s="107"/>
      <x:c r="H10" s="106"/>
      <x:c r="I10" s="106"/>
      <x:c r="J10" s="106"/>
      <x:c r="K10" s="106"/>
      <x:c r="L10" s="106"/>
      <x:c r="M10" s="106"/>
    </x:row>
    <x:row r="11" ht="56" customHeight="1">
      <x:c r="A11" s="110" t="str">
        <x:v>Community development and improvement grants</x:v>
      </x:c>
      <x:c r="B11" s="124" t="n">
        <x:v>10</x:v>
      </x:c>
      <x:c r="C11" s="110" t="str">
        <x:v>Bounded local problem-solving projects and workforce-led trials; not the independent evaluator budget.</x:v>
      </x:c>
      <x:c r="D11" s="107"/>
      <x:c r="E11" s="107"/>
      <x:c r="F11" s="107"/>
      <x:c r="G11" s="107"/>
      <x:c r="H11" s="106"/>
      <x:c r="I11" s="106"/>
      <x:c r="J11" s="106"/>
      <x:c r="K11" s="106"/>
      <x:c r="L11" s="106"/>
      <x:c r="M11" s="106"/>
    </x:row>
    <x:row r="12" ht="56" customHeight="1">
      <x:c r="A12" s="110" t="str">
        <x:v>Placement, outcomes and administration</x:v>
      </x:c>
      <x:c r="B12" s="124" t="n">
        <x:v>5</x:v>
      </x:c>
      <x:c r="C12" s="110" t="str">
        <x:v>Intake, benefits counseling, verified credentials, placement tracking, fraud controls and evaluation.</x:v>
      </x:c>
      <x:c r="D12" s="107"/>
      <x:c r="E12" s="107"/>
      <x:c r="F12" s="107"/>
      <x:c r="G12" s="107"/>
      <x:c r="H12" s="106"/>
      <x:c r="I12" s="106"/>
      <x:c r="J12" s="106"/>
      <x:c r="K12" s="106"/>
      <x:c r="L12" s="106"/>
      <x:c r="M12" s="106"/>
    </x:row>
    <x:row r="13" ht="25" customHeight="1">
      <x:c r="A13" s="126" t="str">
        <x:v>TOTAL WORKFORCE</x:v>
      </x:c>
      <x:c r="B13" s="127" t="n">
        <x:f>SUM(B7:B12)</x:f>
        <x:v>160</x:v>
      </x:c>
      <x:c r="C13" s="126"/>
      <x:c r="D13" s="107"/>
      <x:c r="E13" s="107"/>
      <x:c r="F13" s="107"/>
      <x:c r="G13" s="107"/>
      <x:c r="H13" s="106"/>
      <x:c r="I13" s="106"/>
      <x:c r="J13" s="106"/>
      <x:c r="K13" s="106"/>
      <x:c r="L13" s="106"/>
      <x:c r="M13" s="106"/>
    </x:row>
    <x:row r="14" ht="20" customHeight="1">
      <x:c r="A14" s="107"/>
      <x:c r="B14" s="107"/>
      <x:c r="C14" s="107"/>
      <x:c r="D14" s="107"/>
      <x:c r="E14" s="107"/>
      <x:c r="F14" s="107"/>
      <x:c r="G14" s="107"/>
      <x:c r="H14" s="106"/>
      <x:c r="I14" s="106"/>
      <x:c r="J14" s="106"/>
      <x:c r="K14" s="106"/>
      <x:c r="L14" s="106"/>
      <x:c r="M14" s="106"/>
    </x:row>
    <x:row r="15" ht="20" customHeight="1">
      <x:c r="A15" s="107"/>
      <x:c r="B15" s="107"/>
      <x:c r="C15" s="107"/>
      <x:c r="D15" s="107"/>
      <x:c r="E15" s="107"/>
      <x:c r="F15" s="107"/>
      <x:c r="G15" s="107"/>
      <x:c r="H15" s="106"/>
      <x:c r="I15" s="106"/>
      <x:c r="J15" s="106"/>
      <x:c r="K15" s="106"/>
      <x:c r="L15" s="106"/>
      <x:c r="M15" s="106"/>
    </x:row>
    <x:row r="16" ht="36" customHeight="1">
      <x:c r="A16" s="24" t="str">
        <x:v>Illustrative slot-year cost</x:v>
      </x:c>
      <x:c r="B16" s="24" t="str">
        <x:v>Base-year USD</x:v>
      </x:c>
      <x:c r="C16" s="24" t="str">
        <x:v>What it covers</x:v>
      </x:c>
      <x:c r="D16" s="107"/>
      <x:c r="E16" s="107"/>
      <x:c r="F16" s="107"/>
      <x:c r="G16" s="107"/>
      <x:c r="H16" s="106"/>
      <x:c r="I16" s="106"/>
      <x:c r="J16" s="106"/>
      <x:c r="K16" s="106"/>
      <x:c r="L16" s="106"/>
      <x:c r="M16" s="106"/>
    </x:row>
    <x:row r="17" ht="38" customHeight="1">
      <x:c r="A17" s="110" t="str">
        <x:v>Participant wages</x:v>
      </x:c>
      <x:c r="B17" s="140" t="n">
        <x:f>B26*B27</x:f>
        <x:v>40000</x:v>
      </x:c>
      <x:c r="C17" s="110" t="str">
        <x:v>$20 × 2,000 paid hours; higher applicable rates govern.</x:v>
      </x:c>
      <x:c r="D17" s="107"/>
      <x:c r="E17" s="107"/>
      <x:c r="F17" s="107"/>
      <x:c r="G17" s="107"/>
      <x:c r="H17" s="106"/>
      <x:c r="I17" s="106"/>
      <x:c r="J17" s="106"/>
      <x:c r="K17" s="106"/>
      <x:c r="L17" s="106"/>
      <x:c r="M17" s="106"/>
    </x:row>
    <x:row r="18" ht="38" customHeight="1">
      <x:c r="A18" s="110" t="str">
        <x:v>Employer benefits / payroll</x:v>
      </x:c>
      <x:c r="B18" s="141" t="n">
        <x:v>15000</x:v>
      </x:c>
      <x:c r="C18" s="110" t="str">
        <x:v>Planning allowance; not an insurance quote.</x:v>
      </x:c>
      <x:c r="D18" s="107"/>
      <x:c r="E18" s="107"/>
      <x:c r="F18" s="107"/>
      <x:c r="G18" s="107"/>
      <x:c r="H18" s="106"/>
      <x:c r="I18" s="106"/>
      <x:c r="J18" s="106"/>
      <x:c r="K18" s="106"/>
      <x:c r="L18" s="106"/>
      <x:c r="M18" s="106"/>
    </x:row>
    <x:row r="19" ht="38" customHeight="1">
      <x:c r="A19" s="110" t="str">
        <x:v>Qualified supervision / instruction</x:v>
      </x:c>
      <x:c r="B19" s="141" t="n">
        <x:v>10000</x:v>
      </x:c>
      <x:c r="C19" s="110" t="str">
        <x:v>Paid supervisor time and on-site skill development.</x:v>
      </x:c>
      <x:c r="D19" s="107"/>
      <x:c r="E19" s="107"/>
      <x:c r="F19" s="107"/>
      <x:c r="G19" s="107"/>
      <x:c r="H19" s="106"/>
      <x:c r="I19" s="106"/>
      <x:c r="J19" s="106"/>
      <x:c r="K19" s="106"/>
      <x:c r="L19" s="106"/>
      <x:c r="M19" s="106"/>
    </x:row>
    <x:row r="20" ht="38" customHeight="1">
      <x:c r="A20" s="110" t="str">
        <x:v>Safety equipment and tools</x:v>
      </x:c>
      <x:c r="B20" s="141" t="n">
        <x:v>5000</x:v>
      </x:c>
      <x:c r="C20" s="110" t="str">
        <x:v>Mission-specific participant equipment.</x:v>
      </x:c>
      <x:c r="D20" s="107"/>
      <x:c r="E20" s="107"/>
      <x:c r="F20" s="107"/>
      <x:c r="G20" s="107"/>
      <x:c r="H20" s="106"/>
      <x:c r="I20" s="106"/>
      <x:c r="J20" s="106"/>
      <x:c r="K20" s="106"/>
      <x:c r="L20" s="106"/>
      <x:c r="M20" s="106"/>
    </x:row>
    <x:row r="21" ht="38" customHeight="1">
      <x:c r="A21" s="110" t="str">
        <x:v>Employer delivery cost</x:v>
      </x:c>
      <x:c r="B21" s="141" t="n">
        <x:v>5000</x:v>
      </x:c>
      <x:c r="C21" s="110" t="str">
        <x:v>Direct employer administration, not duplicate central overhead.</x:v>
      </x:c>
      <x:c r="D21" s="107"/>
      <x:c r="E21" s="107"/>
      <x:c r="F21" s="107"/>
      <x:c r="G21" s="107"/>
      <x:c r="H21" s="106"/>
      <x:c r="I21" s="106"/>
      <x:c r="J21" s="106"/>
      <x:c r="K21" s="106"/>
      <x:c r="L21" s="106"/>
      <x:c r="M21" s="106"/>
    </x:row>
    <x:row r="22" ht="25" customHeight="1">
      <x:c r="A22" s="126" t="str">
        <x:v>TOTAL BASE SLOT COST</x:v>
      </x:c>
      <x:c r="B22" s="142" t="n">
        <x:f>SUM(B17:B21)</x:f>
        <x:v>75000</x:v>
      </x:c>
      <x:c r="C22" s="126"/>
      <x:c r="D22" s="107"/>
      <x:c r="E22" s="107"/>
      <x:c r="F22" s="107"/>
      <x:c r="G22" s="107"/>
      <x:c r="H22" s="106"/>
      <x:c r="I22" s="106"/>
      <x:c r="J22" s="106"/>
      <x:c r="K22" s="106"/>
      <x:c r="L22" s="106"/>
      <x:c r="M22" s="106"/>
    </x:row>
    <x:row r="23" ht="20" customHeight="1">
      <x:c r="A23" s="107"/>
      <x:c r="B23" s="107"/>
      <x:c r="C23" s="107"/>
      <x:c r="D23" s="107"/>
      <x:c r="E23" s="107"/>
      <x:c r="F23" s="107"/>
      <x:c r="G23" s="107"/>
      <x:c r="H23" s="106"/>
      <x:c r="I23" s="106"/>
      <x:c r="J23" s="106"/>
      <x:c r="K23" s="106"/>
      <x:c r="L23" s="106"/>
      <x:c r="M23" s="106"/>
    </x:row>
    <x:row r="24" ht="20" customHeight="1">
      <x:c r="A24" s="107"/>
      <x:c r="B24" s="107"/>
      <x:c r="C24" s="107"/>
      <x:c r="D24" s="107"/>
      <x:c r="E24" s="107"/>
      <x:c r="F24" s="107"/>
      <x:c r="G24" s="107"/>
      <x:c r="H24" s="106"/>
      <x:c r="I24" s="106"/>
      <x:c r="J24" s="106"/>
      <x:c r="K24" s="106"/>
      <x:c r="L24" s="106"/>
      <x:c r="M24" s="106"/>
    </x:row>
    <x:row r="25" ht="36" customHeight="1">
      <x:c r="A25" s="24" t="str">
        <x:v>Editable capacity assumptions</x:v>
      </x:c>
      <x:c r="B25" s="24" t="str">
        <x:v>Value</x:v>
      </x:c>
      <x:c r="C25" s="24" t="str">
        <x:v>Status</x:v>
      </x:c>
      <x:c r="D25" s="107"/>
      <x:c r="E25" s="107"/>
      <x:c r="F25" s="107"/>
      <x:c r="G25" s="107"/>
      <x:c r="H25" s="106"/>
      <x:c r="I25" s="106"/>
      <x:c r="J25" s="106"/>
      <x:c r="K25" s="106"/>
      <x:c r="L25" s="106"/>
      <x:c r="M25" s="106"/>
    </x:row>
    <x:row r="26" ht="40" customHeight="1">
      <x:c r="A26" s="110" t="str">
        <x:v>Proposed initial minimum hourly wage</x:v>
      </x:c>
      <x:c r="B26" s="143" t="n">
        <x:v>20</x:v>
      </x:c>
      <x:c r="C26" s="110" t="str">
        <x:v>New policy proposal; not current statutory minimum.</x:v>
      </x:c>
      <x:c r="D26" s="107"/>
      <x:c r="E26" s="107"/>
      <x:c r="F26" s="107"/>
      <x:c r="G26" s="107"/>
      <x:c r="H26" s="106"/>
      <x:c r="I26" s="106"/>
      <x:c r="J26" s="106"/>
      <x:c r="K26" s="106"/>
      <x:c r="L26" s="106"/>
      <x:c r="M26" s="106"/>
    </x:row>
    <x:row r="27" ht="40" customHeight="1">
      <x:c r="A27" s="110" t="str">
        <x:v>Paid hours per FTE-year</x:v>
      </x:c>
      <x:c r="B27" s="143" t="n">
        <x:v>2000</x:v>
      </x:c>
      <x:c r="C27" s="110" t="str">
        <x:v>Model assumption, including paid required instruction.</x:v>
      </x:c>
      <x:c r="D27" s="107"/>
      <x:c r="E27" s="107"/>
      <x:c r="F27" s="107"/>
      <x:c r="G27" s="107"/>
      <x:c r="H27" s="106"/>
      <x:c r="I27" s="106"/>
      <x:c r="J27" s="106"/>
      <x:c r="K27" s="106"/>
      <x:c r="L27" s="106"/>
      <x:c r="M27" s="106"/>
    </x:row>
    <x:row r="28" ht="40" customHeight="1">
      <x:c r="A28" s="110" t="str">
        <x:v>Annual slot-cost escalation</x:v>
      </x:c>
      <x:c r="B28" s="144" t="n">
        <x:v>0.025</x:v>
      </x:c>
      <x:c r="C28" s="110" t="str">
        <x:v>Illustrative only; not an inflation forecast.</x:v>
      </x:c>
      <x:c r="D28" s="107"/>
      <x:c r="E28" s="107"/>
      <x:c r="F28" s="107"/>
      <x:c r="G28" s="107"/>
      <x:c r="H28" s="106"/>
      <x:c r="I28" s="106"/>
      <x:c r="J28" s="106"/>
      <x:c r="K28" s="106"/>
      <x:c r="L28" s="106"/>
      <x:c r="M28" s="106"/>
    </x:row>
    <x:row r="29" ht="40" customHeight="1">
      <x:c r="A29" s="110" t="str">
        <x:v>Dollars per billion</x:v>
      </x:c>
      <x:c r="B29" s="143" t="n">
        <x:v>1000000000</x:v>
      </x:c>
      <x:c r="C29" s="110" t="str">
        <x:v>Unit conversion.</x:v>
      </x:c>
      <x:c r="D29" s="107"/>
      <x:c r="E29" s="107"/>
      <x:c r="F29" s="107"/>
      <x:c r="G29" s="107"/>
      <x:c r="H29" s="106"/>
      <x:c r="I29" s="106"/>
      <x:c r="J29" s="106"/>
      <x:c r="K29" s="106"/>
      <x:c r="L29" s="106"/>
      <x:c r="M29" s="106"/>
    </x:row>
    <x:row r="30" ht="40" customHeight="1">
      <x:c r="A30" s="110" t="str">
        <x:v>Civic employment share</x:v>
      </x:c>
      <x:c r="B30" s="145" t="n">
        <x:f>B7/B13</x:f>
        <x:v>0.5625</x:v>
      </x:c>
      <x:c r="C30" s="110" t="str">
        <x:v>90/160 of annual workforce allocation in this illustration.</x:v>
      </x:c>
      <x:c r="D30" s="107"/>
      <x:c r="E30" s="107"/>
      <x:c r="F30" s="107"/>
      <x:c r="G30" s="107"/>
      <x:c r="H30" s="106"/>
      <x:c r="I30" s="106"/>
      <x:c r="J30" s="106"/>
      <x:c r="K30" s="106"/>
      <x:c r="L30" s="106"/>
      <x:c r="M30" s="106"/>
    </x:row>
    <x:row r="31" ht="20" customHeight="1">
      <x:c r="A31" s="107"/>
      <x:c r="B31" s="107"/>
      <x:c r="C31" s="107"/>
      <x:c r="D31" s="107"/>
      <x:c r="E31" s="107"/>
      <x:c r="F31" s="107"/>
      <x:c r="G31" s="107"/>
      <x:c r="H31" s="106"/>
      <x:c r="I31" s="106"/>
      <x:c r="J31" s="106"/>
      <x:c r="K31" s="106"/>
      <x:c r="L31" s="106"/>
      <x:c r="M31" s="106"/>
    </x:row>
    <x:row r="32" ht="36" customHeight="1">
      <x:c r="A32" s="24" t="str">
        <x:v>Year</x:v>
      </x:c>
      <x:c r="B32" s="24" t="str">
        <x:v>Workforce ($B)</x:v>
      </x:c>
      <x:c r="C32" s="24" t="str">
        <x:v>Civic wages + delivery ($B)</x:v>
      </x:c>
      <x:c r="D32" s="24" t="str">
        <x:v>Cost per FTE-year ($)</x:v>
      </x:c>
      <x:c r="E32" s="24" t="str">
        <x:v>Full-funding FTE-years</x:v>
      </x:c>
      <x:c r="F32" s="24" t="str">
        <x:v>Core-only FTE-years</x:v>
      </x:c>
      <x:c r="G32" s="24" t="str">
        <x:v>Interpretation</x:v>
      </x:c>
      <x:c r="H32" s="106"/>
      <x:c r="I32" s="106"/>
      <x:c r="J32" s="106"/>
      <x:c r="K32" s="106"/>
      <x:c r="L32" s="106"/>
      <x:c r="M32" s="106"/>
    </x:row>
    <x:row r="33" ht="34" customHeight="1">
      <x:c r="A33" s="107" t="n">
        <x:v>1</x:v>
      </x:c>
      <x:c r="B33" s="136" t="n">
        <x:f>'Annual Missions'!B15</x:f>
        <x:v>8</x:v>
      </x:c>
      <x:c r="C33" s="136" t="n">
        <x:f>B33*$B$30</x:f>
        <x:v>4.5</x:v>
      </x:c>
      <x:c r="D33" s="146" t="n">
        <x:f>$B$22*(1+$B$28)^(A33-1)</x:f>
        <x:v>75000</x:v>
      </x:c>
      <x:c r="E33" s="147" t="n">
        <x:f>C33*$B$29/D33</x:f>
        <x:v>60000</x:v>
      </x:c>
      <x:c r="F33" s="147" t="n">
        <x:f>'Annual Plan'!C7*'Mission Budget'!$B$15/'Mission Budget'!$B$20*$B$30*$B$29/D33</x:f>
        <x:v>30000</x:v>
      </x:c>
      <x:c r="G33" s="110" t="str">
        <x:v>Funded slot-years; not unique people or net jobs.</x:v>
      </x:c>
      <x:c r="H33" s="106"/>
      <x:c r="I33" s="106"/>
      <x:c r="J33" s="106"/>
      <x:c r="K33" s="106"/>
      <x:c r="L33" s="106"/>
      <x:c r="M33" s="106"/>
    </x:row>
    <x:row r="34" ht="34" customHeight="1">
      <x:c r="A34" s="107" t="n">
        <x:v>2</x:v>
      </x:c>
      <x:c r="B34" s="136" t="n">
        <x:f>'Annual Missions'!C15</x:f>
        <x:v>10.666666666666668</x:v>
      </x:c>
      <x:c r="C34" s="136" t="n">
        <x:f>B34*$B$30</x:f>
        <x:v>6.000000000000001</x:v>
      </x:c>
      <x:c r="D34" s="146" t="n">
        <x:f>$B$22*(1+$B$28)^(A34-1)</x:f>
        <x:v>76875</x:v>
      </x:c>
      <x:c r="E34" s="147" t="n">
        <x:f>C34*$B$29/D34</x:f>
        <x:v>78048.78048780489</x:v>
      </x:c>
      <x:c r="F34" s="147" t="n">
        <x:f>'Annual Plan'!C8*'Mission Budget'!$B$15/'Mission Budget'!$B$20*$B$30*$B$29/D34</x:f>
        <x:v>34146.34146341463</x:v>
      </x:c>
      <x:c r="G34" s="110" t="str">
        <x:v>Funded slot-years; not unique people or net jobs.</x:v>
      </x:c>
      <x:c r="H34" s="106"/>
      <x:c r="I34" s="106"/>
      <x:c r="J34" s="106"/>
      <x:c r="K34" s="106"/>
      <x:c r="L34" s="106"/>
      <x:c r="M34" s="106"/>
    </x:row>
    <x:row r="35" ht="34" customHeight="1">
      <x:c r="A35" s="107" t="n">
        <x:v>3</x:v>
      </x:c>
      <x:c r="B35" s="136" t="n">
        <x:f>'Annual Missions'!D15</x:f>
        <x:v>13.333333333333332</x:v>
      </x:c>
      <x:c r="C35" s="136" t="n">
        <x:f>B35*$B$30</x:f>
        <x:v>7.499999999999999</x:v>
      </x:c>
      <x:c r="D35" s="146" t="n">
        <x:f>$B$22*(1+$B$28)^(A35-1)</x:f>
        <x:v>78796.875</x:v>
      </x:c>
      <x:c r="E35" s="147" t="n">
        <x:f>C35*$B$29/D35</x:f>
        <x:v>95181.43961927423</x:v>
      </x:c>
      <x:c r="F35" s="147" t="n">
        <x:f>'Annual Plan'!C9*'Mission Budget'!$B$15/'Mission Budget'!$B$20*$B$30*$B$29/D35</x:f>
        <x:v>38072.5758477097</x:v>
      </x:c>
      <x:c r="G35" s="110" t="str">
        <x:v>Funded slot-years; not unique people or net jobs.</x:v>
      </x:c>
      <x:c r="H35" s="106"/>
      <x:c r="I35" s="106"/>
      <x:c r="J35" s="106"/>
      <x:c r="K35" s="106"/>
      <x:c r="L35" s="106"/>
      <x:c r="M35" s="106"/>
    </x:row>
    <x:row r="36" ht="34" customHeight="1">
      <x:c r="A36" s="107" t="n">
        <x:v>4</x:v>
      </x:c>
      <x:c r="B36" s="136" t="n">
        <x:f>'Annual Missions'!E15</x:f>
        <x:v>15.333333333333334</x:v>
      </x:c>
      <x:c r="C36" s="136" t="n">
        <x:f>B36*$B$30</x:f>
        <x:v>8.625</x:v>
      </x:c>
      <x:c r="D36" s="146" t="n">
        <x:f>$B$22*(1+$B$28)^(A36-1)</x:f>
        <x:v>80766.79687499999</x:v>
      </x:c>
      <x:c r="E36" s="147" t="n">
        <x:f>C36*$B$29/D36</x:f>
        <x:v>106788.93225577111</x:v>
      </x:c>
      <x:c r="F36" s="147" t="n">
        <x:f>'Annual Plan'!C10*'Mission Budget'!$B$15/'Mission Budget'!$B$20*$B$30*$B$29/D36</x:f>
        <x:v>41786.9734913887</x:v>
      </x:c>
      <x:c r="G36" s="110" t="str">
        <x:v>Funded slot-years; not unique people or net jobs.</x:v>
      </x:c>
      <x:c r="H36" s="106"/>
      <x:c r="I36" s="106"/>
      <x:c r="J36" s="106"/>
      <x:c r="K36" s="106"/>
      <x:c r="L36" s="106"/>
      <x:c r="M36" s="106"/>
    </x:row>
    <x:row r="37" ht="34" customHeight="1">
      <x:c r="A37" s="107" t="n">
        <x:v>5</x:v>
      </x:c>
      <x:c r="B37" s="136" t="n">
        <x:f>'Annual Missions'!F15</x:f>
        <x:v>16.666666666666664</x:v>
      </x:c>
      <x:c r="C37" s="136" t="n">
        <x:f>B37*$B$30</x:f>
        <x:v>9.374999999999998</x:v>
      </x:c>
      <x:c r="D37" s="146" t="n">
        <x:f>$B$22*(1+$B$28)^(A37-1)</x:f>
        <x:v>82785.96679687499</x:v>
      </x:c>
      <x:c r="E37" s="147" t="n">
        <x:f>C37*$B$29/D37</x:f>
        <x:v>113243.83059996935</x:v>
      </x:c>
      <x:c r="F37" s="147" t="n">
        <x:f>'Annual Plan'!C11*'Mission Budget'!$B$15/'Mission Budget'!$B$20*$B$30*$B$29/D37</x:f>
        <x:v>40767.77901598898</x:v>
      </x:c>
      <x:c r="G37" s="110" t="str">
        <x:v>Funded slot-years; not unique people or net jobs.</x:v>
      </x:c>
      <x:c r="H37" s="106"/>
      <x:c r="I37" s="106"/>
      <x:c r="J37" s="106"/>
      <x:c r="K37" s="106"/>
      <x:c r="L37" s="106"/>
      <x:c r="M37" s="106"/>
    </x:row>
    <x:row r="38" ht="34" customHeight="1">
      <x:c r="A38" s="107" t="n">
        <x:v>6</x:v>
      </x:c>
      <x:c r="B38" s="136" t="n">
        <x:f>'Annual Missions'!G15</x:f>
        <x:v>18</x:v>
      </x:c>
      <x:c r="C38" s="136" t="n">
        <x:f>B38*$B$30</x:f>
        <x:v>10.125</x:v>
      </x:c>
      <x:c r="D38" s="146" t="n">
        <x:f>$B$22*(1+$B$28)^(A38-1)</x:f>
        <x:v>84855.61596679685</x:v>
      </x:c>
      <x:c r="E38" s="147" t="n">
        <x:f>C38*$B$29/D38</x:f>
        <x:v>119320.32882728483</x:v>
      </x:c>
      <x:c r="F38" s="147" t="n">
        <x:f>'Annual Plan'!C12*'Mission Budget'!$B$15/'Mission Budget'!$B$20*$B$30*$B$29/D38</x:f>
        <x:v>44192.71438047586</x:v>
      </x:c>
      <x:c r="G38" s="110" t="str">
        <x:v>Funded slot-years; not unique people or net jobs.</x:v>
      </x:c>
      <x:c r="H38" s="106"/>
      <x:c r="I38" s="106"/>
      <x:c r="J38" s="106"/>
      <x:c r="K38" s="106"/>
      <x:c r="L38" s="106"/>
      <x:c r="M38" s="106"/>
    </x:row>
    <x:row r="39" ht="34" customHeight="1">
      <x:c r="A39" s="107" t="n">
        <x:v>7</x:v>
      </x:c>
      <x:c r="B39" s="136" t="n">
        <x:f>'Annual Missions'!H15</x:f>
        <x:v>18.666666666666668</x:v>
      </x:c>
      <x:c r="C39" s="136" t="n">
        <x:f>B39*$B$30</x:f>
        <x:v>10.5</x:v>
      </x:c>
      <x:c r="D39" s="146" t="n">
        <x:f>$B$22*(1+$B$28)^(A39-1)</x:f>
        <x:v>86977.00636596676</x:v>
      </x:c>
      <x:c r="E39" s="147" t="n">
        <x:f>C39*$B$29/D39</x:f>
        <x:v>120721.56123447065</x:v>
      </x:c>
      <x:c r="F39" s="147" t="n">
        <x:f>'Annual Plan'!C13*'Mission Budget'!$B$15/'Mission Budget'!$B$20*$B$30*$B$29/D39</x:f>
        <x:v>43114.84329802523</x:v>
      </x:c>
      <x:c r="G39" s="110" t="str">
        <x:v>Funded slot-years; not unique people or net jobs.</x:v>
      </x:c>
      <x:c r="H39" s="106"/>
      <x:c r="I39" s="106"/>
      <x:c r="J39" s="106"/>
      <x:c r="K39" s="106"/>
      <x:c r="L39" s="106"/>
      <x:c r="M39" s="106"/>
    </x:row>
    <x:row r="40" ht="34" customHeight="1">
      <x:c r="A40" s="107" t="n">
        <x:v>8</x:v>
      </x:c>
      <x:c r="B40" s="136" t="n">
        <x:f>'Annual Missions'!I15</x:f>
        <x:v>19.333333333333332</x:v>
      </x:c>
      <x:c r="C40" s="136" t="n">
        <x:f>B40*$B$30</x:f>
        <x:v>10.875</x:v>
      </x:c>
      <x:c r="D40" s="146" t="n">
        <x:f>$B$22*(1+$B$28)^(A40-1)</x:f>
        <x:v>89151.43152511594</x:v>
      </x:c>
      <x:c r="E40" s="147" t="n">
        <x:f>C40*$B$29/D40</x:f>
        <x:v>121983.45908709576</x:v>
      </x:c>
      <x:c r="F40" s="147" t="n">
        <x:f>'Annual Plan'!C14*'Mission Budget'!$B$15/'Mission Budget'!$B$20*$B$30*$B$29/D40</x:f>
        <x:v>42063.261754170955</x:v>
      </x:c>
      <x:c r="G40" s="110" t="str">
        <x:v>Funded slot-years; not unique people or net jobs.</x:v>
      </x:c>
      <x:c r="H40" s="106"/>
      <x:c r="I40" s="106"/>
      <x:c r="J40" s="106"/>
      <x:c r="K40" s="106"/>
      <x:c r="L40" s="106"/>
      <x:c r="M40" s="106"/>
    </x:row>
    <x:row r="41" ht="34" customHeight="1">
      <x:c r="A41" s="107" t="n">
        <x:v>9</x:v>
      </x:c>
      <x:c r="B41" s="136" t="n">
        <x:f>'Annual Missions'!J15</x:f>
        <x:v>20</x:v>
      </x:c>
      <x:c r="C41" s="136" t="n">
        <x:f>B41*$B$30</x:f>
        <x:v>11.25</x:v>
      </x:c>
      <x:c r="D41" s="146" t="n">
        <x:f>$B$22*(1+$B$28)^(A41-1)</x:f>
        <x:v>91380.21731324383</x:v>
      </x:c>
      <x:c r="E41" s="147" t="n">
        <x:f>C41*$B$29/D41</x:f>
        <x:v>123111.98562196377</x:v>
      </x:c>
      <x:c r="F41" s="147" t="n">
        <x:f>'Annual Plan'!C15*'Mission Budget'!$B$15/'Mission Budget'!$B$20*$B$30*$B$29/D41</x:f>
        <x:v>41037.32854065459</x:v>
      </x:c>
      <x:c r="G41" s="110" t="str">
        <x:v>Funded slot-years; not unique people or net jobs.</x:v>
      </x:c>
      <x:c r="H41" s="106"/>
      <x:c r="I41" s="106"/>
      <x:c r="J41" s="106"/>
      <x:c r="K41" s="106"/>
      <x:c r="L41" s="106"/>
      <x:c r="M41" s="106"/>
    </x:row>
    <x:row r="42" ht="34" customHeight="1">
      <x:c r="A42" s="107" t="n">
        <x:v>10</x:v>
      </x:c>
      <x:c r="B42" s="136" t="n">
        <x:f>'Annual Missions'!K15</x:f>
        <x:v>20</x:v>
      </x:c>
      <x:c r="C42" s="136" t="n">
        <x:f>B42*$B$30</x:f>
        <x:v>11.25</x:v>
      </x:c>
      <x:c r="D42" s="146" t="n">
        <x:f>$B$22*(1+$B$28)^(A42-1)</x:f>
        <x:v>93664.72274607491</x:v>
      </x:c>
      <x:c r="E42" s="147" t="n">
        <x:f>C42*$B$29/D42</x:f>
        <x:v>120109.25426533053</x:v>
      </x:c>
      <x:c r="F42" s="147" t="n">
        <x:f>'Annual Plan'!C16*'Mission Budget'!$B$15/'Mission Budget'!$B$20*$B$30*$B$29/D42</x:f>
        <x:v>44040.059897287865</x:v>
      </x:c>
      <x:c r="G42" s="110" t="str">
        <x:v>Funded slot-years; not unique people or net jobs.</x:v>
      </x:c>
      <x:c r="H42" s="106"/>
      <x:c r="I42" s="106"/>
      <x:c r="J42" s="106"/>
      <x:c r="K42" s="106"/>
      <x:c r="L42" s="106"/>
      <x:c r="M42" s="106"/>
    </x:row>
    <x:row r="43" ht="25" customHeight="1">
      <x:c r="A43" s="108" t="str">
        <x:v>TOTAL FTE-YEARS</x:v>
      </x:c>
      <x:c r="B43" s="137" t="n">
        <x:f>SUM(B33:B42)</x:f>
        <x:v>160</x:v>
      </x:c>
      <x:c r="C43" s="137" t="n">
        <x:f>SUM(C33:C42)</x:f>
        <x:v>90</x:v>
      </x:c>
      <x:c r="D43" s="126"/>
      <x:c r="E43" s="148" t="n">
        <x:f>SUM(E33:E42)</x:f>
        <x:v>1058509.5719989652</x:v>
      </x:c>
      <x:c r="F43" s="148" t="n">
        <x:f>SUM(F33:F42)</x:f>
        <x:v>399221.8776891165</x:v>
      </x:c>
      <x:c r="G43" s="126"/>
      <x:c r="H43" s="106"/>
      <x:c r="I43" s="106"/>
      <x:c r="J43" s="106"/>
      <x:c r="K43" s="106"/>
      <x:c r="L43" s="106"/>
      <x:c r="M43" s="106"/>
    </x:row>
    <x:row r="44" ht="20" customHeight="1">
      <x:c r="A44" s="107"/>
      <x:c r="B44" s="107"/>
      <x:c r="C44" s="107"/>
      <x:c r="D44" s="107"/>
      <x:c r="E44" s="107"/>
      <x:c r="F44" s="107"/>
      <x:c r="G44" s="107"/>
      <x:c r="H44" s="106"/>
      <x:c r="I44" s="106"/>
      <x:c r="J44" s="106"/>
      <x:c r="K44" s="106"/>
      <x:c r="L44" s="106"/>
      <x:c r="M44" s="106"/>
    </x:row>
    <x:row r="45" ht="20" customHeight="1">
      <x:c r="A45" s="107"/>
      <x:c r="B45" s="107"/>
      <x:c r="C45" s="107"/>
      <x:c r="D45" s="107"/>
      <x:c r="E45" s="107"/>
      <x:c r="F45" s="107"/>
      <x:c r="G45" s="107"/>
      <x:c r="H45" s="106"/>
      <x:c r="I45" s="106"/>
      <x:c r="J45" s="106"/>
      <x:c r="K45" s="106"/>
      <x:c r="L45" s="106"/>
      <x:c r="M45" s="106"/>
    </x:row>
    <x:row r="46" ht="20" customHeight="1">
      <x:c r="A46" s="110" t="str">
        <x:v>Capacity is illustrative: full funding, expenditure and staffing are assumed; actual costs and take-up may differ. Six-month or part-time placements change participant counts, not funded FTE-years. Wage indexing is proposed to use actual CPI-U; the 2.5% assumption here models total cost, not a promise of actual inflation. Supports and tuition are distinct costs; never charge the same expense to two awards.</x:v>
      </x:c>
      <x:c r="B46" s="110"/>
      <x:c r="C46" s="110"/>
      <x:c r="D46" s="110"/>
      <x:c r="E46" s="110"/>
      <x:c r="F46" s="110"/>
      <x:c r="G46" s="110"/>
      <x:c r="H46" s="106"/>
      <x:c r="I46" s="106"/>
      <x:c r="J46" s="106"/>
      <x:c r="K46" s="106"/>
      <x:c r="L46" s="106"/>
      <x:c r="M46" s="106"/>
    </x:row>
    <x:row r="47" ht="20" customHeight="1">
      <x:c r="A47" s="110"/>
      <x:c r="B47" s="110"/>
      <x:c r="C47" s="110"/>
      <x:c r="D47" s="110"/>
      <x:c r="E47" s="110"/>
      <x:c r="F47" s="110"/>
      <x:c r="G47" s="110"/>
      <x:c r="H47" s="106"/>
      <x:c r="I47" s="106"/>
      <x:c r="J47" s="106"/>
      <x:c r="K47" s="106"/>
      <x:c r="L47" s="106"/>
      <x:c r="M47" s="106"/>
    </x:row>
    <x:row r="48" ht="20" customHeight="1">
      <x:c r="A48" s="110"/>
      <x:c r="B48" s="110"/>
      <x:c r="C48" s="110"/>
      <x:c r="D48" s="110"/>
      <x:c r="E48" s="110"/>
      <x:c r="F48" s="110"/>
      <x:c r="G48" s="110"/>
      <x:c r="H48" s="106"/>
      <x:c r="I48" s="106"/>
      <x:c r="J48" s="106"/>
      <x:c r="K48" s="106"/>
      <x:c r="L48" s="106"/>
      <x:c r="M48" s="106"/>
    </x:row>
    <x:row r="49" ht="20" customHeight="1">
      <x:c r="A49" s="110"/>
      <x:c r="B49" s="110"/>
      <x:c r="C49" s="110"/>
      <x:c r="D49" s="110"/>
      <x:c r="E49" s="110"/>
      <x:c r="F49" s="110"/>
      <x:c r="G49" s="110"/>
      <x:c r="H49" s="106"/>
      <x:c r="I49" s="106"/>
      <x:c r="J49" s="106"/>
      <x:c r="K49" s="106"/>
      <x:c r="L49" s="106"/>
      <x:c r="M49" s="106"/>
    </x:row>
    <x:row r="50" ht="20" customHeight="1">
      <x:c r="A50" s="107"/>
      <x:c r="B50" s="107"/>
      <x:c r="C50" s="107"/>
      <x:c r="D50" s="107"/>
      <x:c r="E50" s="107"/>
      <x:c r="F50" s="107"/>
      <x:c r="G50" s="107"/>
      <x:c r="H50" s="106"/>
      <x:c r="I50" s="106"/>
      <x:c r="J50" s="106"/>
      <x:c r="K50" s="106"/>
      <x:c r="L50" s="106"/>
      <x:c r="M50" s="106"/>
    </x:row>
    <x:row r="51" ht="20" customHeight="1">
      <x:c r="A51" s="107"/>
      <x:c r="B51" s="107"/>
      <x:c r="C51" s="107"/>
      <x:c r="D51" s="107"/>
      <x:c r="E51" s="107"/>
      <x:c r="F51" s="107"/>
      <x:c r="G51" s="107"/>
      <x:c r="H51" s="106"/>
      <x:c r="I51" s="106"/>
      <x:c r="J51" s="106"/>
      <x:c r="K51" s="106"/>
      <x:c r="L51" s="106"/>
      <x:c r="M51" s="106"/>
    </x:row>
    <x:row r="52">
      <x:c r="A52" s="106"/>
      <x:c r="B52" s="106"/>
      <x:c r="C52" s="106"/>
      <x:c r="D52" s="106"/>
      <x:c r="E52" s="106"/>
      <x:c r="F52" s="106"/>
      <x:c r="G52" s="106"/>
      <x:c r="H52" s="106"/>
      <x:c r="I52" s="106"/>
      <x:c r="J52" s="106"/>
      <x:c r="K52" s="106"/>
      <x:c r="L52" s="106"/>
      <x:c r="M52" s="106"/>
    </x:row>
    <x:row r="53">
      <x:c r="A53" s="106"/>
      <x:c r="B53" s="106"/>
      <x:c r="C53" s="106"/>
      <x:c r="D53" s="106"/>
      <x:c r="E53" s="106"/>
      <x:c r="F53" s="106"/>
      <x:c r="G53" s="106"/>
      <x:c r="H53" s="106"/>
      <x:c r="I53" s="106"/>
      <x:c r="J53" s="106"/>
      <x:c r="K53" s="106"/>
      <x:c r="L53" s="106"/>
      <x:c r="M53" s="106"/>
    </x:row>
    <x:row r="54">
      <x:c r="A54" s="106"/>
      <x:c r="B54" s="106"/>
      <x:c r="C54" s="106"/>
      <x:c r="D54" s="106"/>
      <x:c r="E54" s="106"/>
      <x:c r="F54" s="106"/>
      <x:c r="G54" s="106"/>
      <x:c r="H54" s="106"/>
      <x:c r="I54" s="106"/>
      <x:c r="J54" s="106"/>
      <x:c r="K54" s="106"/>
      <x:c r="L54" s="106"/>
      <x:c r="M54" s="106"/>
    </x:row>
    <x:row r="55">
      <x:c r="A55" s="106"/>
      <x:c r="B55" s="106"/>
      <x:c r="C55" s="106"/>
      <x:c r="D55" s="106"/>
      <x:c r="E55" s="106"/>
      <x:c r="F55" s="106"/>
      <x:c r="G55" s="106"/>
      <x:c r="H55" s="106"/>
      <x:c r="I55" s="106"/>
      <x:c r="J55" s="106"/>
      <x:c r="K55" s="106"/>
      <x:c r="L55" s="106"/>
      <x:c r="M55" s="106"/>
    </x:row>
  </x:sheetData>
  <x:mergeCells>
    <x:mergeCell ref="A1:G2"/>
    <x:mergeCell ref="A3:G4"/>
    <x:mergeCell ref="A46:G49"/>
  </x:mergeCells>
  <x:pageMargins left="0.7" right="0.7" top="0.75" bottom="0.75" header="0.3" footer="0.3"/>
  <x:legacyDrawing xmlns:r="http://schemas.openxmlformats.org/officeDocument/2006/relationships" r:id="R95671611bf13489b"/>
</x:worksheet>
</file>

<file path=xl/worksheets/sheet6.xml><?xml version="1.0" encoding="utf-8"?>
<x:worksheet xmlns:x="http://schemas.openxmlformats.org/spreadsheetml/2006/main">
  <x:sheetFormatPr defaultRowHeight="15"/>
  <x:cols>
    <x:col min="1" max="1" width="39" hidden="0" customWidth="1"/>
    <x:col min="2" max="2" width="17" hidden="0" customWidth="1"/>
    <x:col min="3" max="3" width="17" hidden="0" customWidth="1"/>
    <x:col min="4" max="4" width="17" hidden="0" customWidth="1"/>
    <x:col min="5" max="5" width="17" hidden="0" customWidth="1"/>
    <x:col min="6" max="6" width="55" hidden="0" customWidth="1"/>
  </x:cols>
  <x:sheetData>
    <x:row r="1" ht="20" customHeight="1">
      <x:c r="A1" s="9" t="str">
        <x:v>MOBILE INFRASTRUCTURE + ROBOTICS</x:v>
      </x:c>
      <x:c r="B1" s="9"/>
      <x:c r="C1" s="9"/>
      <x:c r="D1" s="9"/>
      <x:c r="E1" s="9"/>
      <x:c r="F1" s="9"/>
      <x:c r="G1" s="106"/>
      <x:c r="H1" s="106"/>
      <x:c r="I1" s="106"/>
      <x:c r="J1" s="106"/>
      <x:c r="K1" s="106"/>
      <x:c r="L1" s="106"/>
      <x:c r="M1" s="106"/>
    </x:row>
    <x:row r="2" ht="20" customHeight="1">
      <x:c r="A2" s="9"/>
      <x:c r="B2" s="9"/>
      <x:c r="C2" s="9"/>
      <x:c r="D2" s="9"/>
      <x:c r="E2" s="9"/>
      <x:c r="F2" s="9"/>
      <x:c r="G2" s="106"/>
      <x:c r="H2" s="106"/>
      <x:c r="I2" s="106"/>
      <x:c r="J2" s="106"/>
      <x:c r="K2" s="106"/>
      <x:c r="L2" s="106"/>
      <x:c r="M2" s="106"/>
    </x:row>
    <x:row r="3" ht="20" customHeight="1">
      <x:c r="A3" s="17" t="str">
        <x:v>Policy allowances, not supplier quotations. Unit purchase budgets do not substitute for staffing, upkeep, transport or operational certification.</x:v>
      </x:c>
      <x:c r="B3" s="17"/>
      <x:c r="C3" s="17"/>
      <x:c r="D3" s="17"/>
      <x:c r="E3" s="17"/>
      <x:c r="F3" s="17"/>
      <x:c r="G3" s="106"/>
      <x:c r="H3" s="106"/>
      <x:c r="I3" s="106"/>
      <x:c r="J3" s="106"/>
      <x:c r="K3" s="106"/>
      <x:c r="L3" s="106"/>
      <x:c r="M3" s="106"/>
    </x:row>
    <x:row r="4" ht="20" customHeight="1">
      <x:c r="A4" s="17"/>
      <x:c r="B4" s="17"/>
      <x:c r="C4" s="17"/>
      <x:c r="D4" s="17"/>
      <x:c r="E4" s="17"/>
      <x:c r="F4" s="17"/>
      <x:c r="G4" s="106"/>
      <x:c r="H4" s="106"/>
      <x:c r="I4" s="106"/>
      <x:c r="J4" s="106"/>
      <x:c r="K4" s="106"/>
      <x:c r="L4" s="106"/>
      <x:c r="M4" s="106"/>
    </x:row>
    <x:row r="5" ht="20" customHeight="1">
      <x:c r="A5" s="107" t="str">
        <x:v>Millions per billion</x:v>
      </x:c>
      <x:c r="B5" s="107" t="n">
        <x:v>1000</x:v>
      </x:c>
      <x:c r="C5" s="107"/>
      <x:c r="D5" s="107"/>
      <x:c r="E5" s="107"/>
      <x:c r="F5" s="107"/>
      <x:c r="G5" s="106"/>
      <x:c r="H5" s="106"/>
      <x:c r="I5" s="106"/>
      <x:c r="J5" s="106"/>
      <x:c r="K5" s="106"/>
      <x:c r="L5" s="106"/>
      <x:c r="M5" s="106"/>
    </x:row>
    <x:row r="6" ht="36" customHeight="1">
      <x:c r="A6" s="24" t="str">
        <x:v>Component</x:v>
      </x:c>
      <x:c r="B6" s="24" t="str">
        <x:v>Quantity</x:v>
      </x:c>
      <x:c r="C6" s="24" t="str">
        <x:v>Unit cost ($M)</x:v>
      </x:c>
      <x:c r="D6" s="24" t="str">
        <x:v>Portfolio amount ($B)</x:v>
      </x:c>
      <x:c r="E6" s="24" t="str">
        <x:v>Total ($B)</x:v>
      </x:c>
      <x:c r="F6" s="24" t="str">
        <x:v>Scope</x:v>
      </x:c>
      <x:c r="G6" s="106"/>
      <x:c r="H6" s="106"/>
      <x:c r="I6" s="106"/>
      <x:c r="J6" s="106"/>
      <x:c r="K6" s="106"/>
      <x:c r="L6" s="106"/>
      <x:c r="M6" s="106"/>
    </x:row>
    <x:row r="7" ht="58" customHeight="1">
      <x:c r="A7" s="110" t="str">
        <x:v>Regional resilience hubs</x:v>
      </x:c>
      <x:c r="B7" s="143" t="n">
        <x:v>30</x:v>
      </x:c>
      <x:c r="C7" s="124" t="n">
        <x:v>200</x:v>
      </x:c>
      <x:c r="D7" s="124"/>
      <x:c r="E7" s="125" t="n">
        <x:f>B7*C7/$B$5</x:f>
        <x:v>6</x:v>
      </x:c>
      <x:c r="F7" s="110" t="str">
        <x:v>Siting, retrofit, storage and command fit-out; planning allowance, not a bid.</x:v>
      </x:c>
      <x:c r="G7" s="106"/>
      <x:c r="H7" s="106"/>
      <x:c r="I7" s="106"/>
      <x:c r="J7" s="106"/>
      <x:c r="K7" s="106"/>
      <x:c r="L7" s="106"/>
      <x:c r="M7" s="106"/>
    </x:row>
    <x:row r="8" ht="58" customHeight="1">
      <x:c r="A8" s="110" t="str">
        <x:v>Satellite depots</x:v>
      </x:c>
      <x:c r="B8" s="143" t="n">
        <x:v>120</x:v>
      </x:c>
      <x:c r="C8" s="124" t="n">
        <x:v>25</x:v>
      </x:c>
      <x:c r="D8" s="124"/>
      <x:c r="E8" s="125" t="n">
        <x:f>B8*C8/$B$5</x:f>
        <x:v>3</x:v>
      </x:c>
      <x:c r="F8" s="110" t="str">
        <x:v>Last-mile staging, secure storage and local compatibility.</x:v>
      </x:c>
      <x:c r="G8" s="106"/>
      <x:c r="H8" s="106"/>
      <x:c r="I8" s="106"/>
      <x:c r="J8" s="106"/>
      <x:c r="K8" s="106"/>
      <x:c r="L8" s="106"/>
      <x:c r="M8" s="106"/>
    </x:row>
    <x:row r="9" ht="58" customHeight="1">
      <x:c r="A9" s="110" t="str">
        <x:v>Integrated mobile service packs</x:v>
      </x:c>
      <x:c r="B9" s="143" t="n">
        <x:v>400</x:v>
      </x:c>
      <x:c r="C9" s="124" t="n">
        <x:v>15</x:v>
      </x:c>
      <x:c r="D9" s="124"/>
      <x:c r="E9" s="125" t="n">
        <x:f>B9*C9/$B$5</x:f>
        <x:v>6</x:v>
      </x:c>
      <x:c r="F9" s="110" t="str">
        <x:v>Water, power, communications, medical support, shelter/sanitation interfaces.</x:v>
      </x:c>
      <x:c r="G9" s="106"/>
      <x:c r="H9" s="106"/>
      <x:c r="I9" s="106"/>
      <x:c r="J9" s="106"/>
      <x:c r="K9" s="106"/>
      <x:c r="L9" s="106"/>
      <x:c r="M9" s="106"/>
    </x:row>
    <x:row r="10" ht="58" customHeight="1">
      <x:c r="A10" s="110" t="str">
        <x:v>Robotic mission kits</x:v>
      </x:c>
      <x:c r="B10" s="143" t="n">
        <x:v>2000</x:v>
      </x:c>
      <x:c r="C10" s="124" t="n">
        <x:v>1</x:v>
      </x:c>
      <x:c r="D10" s="124"/>
      <x:c r="E10" s="125" t="n">
        <x:f>B10*C10/$B$5</x:f>
        <x:v>2</x:v>
      </x:c>
      <x:c r="F10" s="110" t="str">
        <x:v>Mission-specific ground/aerial/marine configurations, not humanoids.</x:v>
      </x:c>
      <x:c r="G10" s="106"/>
      <x:c r="H10" s="106"/>
      <x:c r="I10" s="106"/>
      <x:c r="J10" s="106"/>
      <x:c r="K10" s="106"/>
      <x:c r="L10" s="106"/>
      <x:c r="M10" s="106"/>
    </x:row>
    <x:row r="11" ht="58" customHeight="1">
      <x:c r="A11" s="110" t="str">
        <x:v>Specialist heavy, aerial and marine equipment</x:v>
      </x:c>
      <x:c r="B11" s="143"/>
      <x:c r="C11" s="124"/>
      <x:c r="D11" s="124" t="n">
        <x:v>18</x:v>
      </x:c>
      <x:c r="E11" s="125" t="n">
        <x:f>D11</x:f>
        <x:v>18</x:v>
      </x:c>
      <x:c r="F11" s="110" t="str">
        <x:v>Competitive portfolio; type and quantity determined after testing.</x:v>
      </x:c>
      <x:c r="G11" s="106"/>
      <x:c r="H11" s="106"/>
      <x:c r="I11" s="106"/>
      <x:c r="J11" s="106"/>
      <x:c r="K11" s="106"/>
      <x:c r="L11" s="106"/>
      <x:c r="M11" s="106"/>
    </x:row>
    <x:row r="12" ht="58" customHeight="1">
      <x:c r="A12" s="110" t="str">
        <x:v>Field staffing, training and exercises</x:v>
      </x:c>
      <x:c r="B12" s="143"/>
      <x:c r="C12" s="124"/>
      <x:c r="D12" s="124" t="n">
        <x:v>35</x:v>
      </x:c>
      <x:c r="E12" s="125" t="n">
        <x:f>D12</x:f>
        <x:v>35</x:v>
      </x:c>
      <x:c r="F12" s="110" t="str">
        <x:v>Separate from central commission administrative budget.</x:v>
      </x:c>
      <x:c r="G12" s="106"/>
      <x:c r="H12" s="106"/>
      <x:c r="I12" s="106"/>
      <x:c r="J12" s="106"/>
      <x:c r="K12" s="106"/>
      <x:c r="L12" s="106"/>
      <x:c r="M12" s="106"/>
    </x:row>
    <x:row r="13" ht="58" customHeight="1">
      <x:c r="A13" s="110" t="str">
        <x:v>Maintenance, spares, refresh and cybersecurity</x:v>
      </x:c>
      <x:c r="B13" s="143"/>
      <x:c r="C13" s="124"/>
      <x:c r="D13" s="124" t="n">
        <x:v>30</x:v>
      </x:c>
      <x:c r="E13" s="125" t="n">
        <x:f>D13</x:f>
        <x:v>30</x:v>
      </x:c>
      <x:c r="F13" s="110" t="str">
        <x:v>Includes fleet lifecycle costs over the program.</x:v>
      </x:c>
      <x:c r="G13" s="106"/>
      <x:c r="H13" s="106"/>
      <x:c r="I13" s="106"/>
      <x:c r="J13" s="106"/>
      <x:c r="K13" s="106"/>
      <x:c r="L13" s="106"/>
      <x:c r="M13" s="106"/>
    </x:row>
    <x:row r="14" ht="58" customHeight="1">
      <x:c r="A14" s="110" t="str">
        <x:v>Transport and pre-negotiated surge logistics</x:v>
      </x:c>
      <x:c r="B14" s="143"/>
      <x:c r="C14" s="124"/>
      <x:c r="D14" s="124" t="n">
        <x:v>20</x:v>
      </x:c>
      <x:c r="E14" s="125" t="n">
        <x:f>D14</x:f>
        <x:v>20</x:v>
      </x:c>
      <x:c r="F14" s="110" t="str">
        <x:v>Road/air/sea transport and surge contracts.</x:v>
      </x:c>
      <x:c r="G14" s="106"/>
      <x:c r="H14" s="106"/>
      <x:c r="I14" s="106"/>
      <x:c r="J14" s="106"/>
      <x:c r="K14" s="106"/>
      <x:c r="L14" s="106"/>
      <x:c r="M14" s="106"/>
    </x:row>
    <x:row r="15" ht="58" customHeight="1">
      <x:c r="A15" s="110" t="str">
        <x:v>Shelter, medical and service consumables</x:v>
      </x:c>
      <x:c r="B15" s="143"/>
      <x:c r="C15" s="124"/>
      <x:c r="D15" s="124" t="n">
        <x:v>20</x:v>
      </x:c>
      <x:c r="E15" s="125" t="n">
        <x:f>D15</x:f>
        <x:v>20</x:v>
      </x:c>
      <x:c r="F15" s="110" t="str">
        <x:v>Deployment support; not duplicate routine healthcare funding.</x:v>
      </x:c>
      <x:c r="G15" s="106"/>
      <x:c r="H15" s="106"/>
      <x:c r="I15" s="106"/>
      <x:c r="J15" s="106"/>
      <x:c r="K15" s="106"/>
      <x:c r="L15" s="106"/>
      <x:c r="M15" s="106"/>
    </x:row>
    <x:row r="16" ht="58" customHeight="1">
      <x:c r="A16" s="110" t="str">
        <x:v>Major-event response surge reserve</x:v>
      </x:c>
      <x:c r="B16" s="143"/>
      <x:c r="C16" s="124"/>
      <x:c r="D16" s="124" t="n">
        <x:v>10</x:v>
      </x:c>
      <x:c r="E16" s="125" t="n">
        <x:f>D16</x:f>
        <x:v>10</x:v>
      </x:c>
      <x:c r="F16" s="110" t="str">
        <x:v>Inside the response account; distinct from cross-program $12B reserve.</x:v>
      </x:c>
      <x:c r="G16" s="106"/>
      <x:c r="H16" s="106"/>
      <x:c r="I16" s="106"/>
      <x:c r="J16" s="106"/>
      <x:c r="K16" s="106"/>
      <x:c r="L16" s="106"/>
      <x:c r="M16" s="106"/>
    </x:row>
    <x:row r="17" ht="25" customHeight="1">
      <x:c r="A17" s="126" t="str">
        <x:v>TOTAL RESPONSE</x:v>
      </x:c>
      <x:c r="B17" s="126"/>
      <x:c r="C17" s="127"/>
      <x:c r="D17" s="127"/>
      <x:c r="E17" s="127" t="n">
        <x:f>SUM(E7:E16)</x:f>
        <x:v>150</x:v>
      </x:c>
      <x:c r="F17" s="126"/>
      <x:c r="G17" s="106"/>
      <x:c r="H17" s="106"/>
      <x:c r="I17" s="106"/>
      <x:c r="J17" s="106"/>
      <x:c r="K17" s="106"/>
      <x:c r="L17" s="106"/>
      <x:c r="M17" s="106"/>
    </x:row>
    <x:row r="18" ht="20" customHeight="1">
      <x:c r="A18" s="107"/>
      <x:c r="B18" s="107"/>
      <x:c r="C18" s="133"/>
      <x:c r="D18" s="133"/>
      <x:c r="E18" s="133"/>
      <x:c r="F18" s="107"/>
      <x:c r="G18" s="106"/>
      <x:c r="H18" s="106"/>
      <x:c r="I18" s="106"/>
      <x:c r="J18" s="106"/>
      <x:c r="K18" s="106"/>
      <x:c r="L18" s="106"/>
      <x:c r="M18" s="106"/>
    </x:row>
    <x:row r="19" ht="20" customHeight="1">
      <x:c r="A19" s="107" t="str">
        <x:v>Check vs mission plan</x:v>
      </x:c>
      <x:c r="B19" s="107"/>
      <x:c r="C19" s="133"/>
      <x:c r="D19" s="133"/>
      <x:c r="E19" s="133" t="n">
        <x:f>E17-'Mission Budget'!D11</x:f>
        <x:v>0</x:v>
      </x:c>
      <x:c r="F19" s="107"/>
      <x:c r="G19" s="106"/>
      <x:c r="H19" s="106"/>
      <x:c r="I19" s="106"/>
      <x:c r="J19" s="106"/>
      <x:c r="K19" s="106"/>
      <x:c r="L19" s="106"/>
      <x:c r="M19" s="106"/>
    </x:row>
    <x:row r="20" ht="20" customHeight="1">
      <x:c r="A20" s="107"/>
      <x:c r="B20" s="107"/>
      <x:c r="C20" s="107"/>
      <x:c r="D20" s="107"/>
      <x:c r="E20" s="107"/>
      <x:c r="F20" s="107"/>
      <x:c r="G20" s="106"/>
      <x:c r="H20" s="106"/>
      <x:c r="I20" s="106"/>
      <x:c r="J20" s="106"/>
      <x:c r="K20" s="106"/>
      <x:c r="L20" s="106"/>
      <x:c r="M20" s="106"/>
    </x:row>
    <x:row r="21" ht="20" customHeight="1">
      <x:c r="A21" s="110" t="str">
        <x:v>Draft targets: up to 30 hubs, 120 satellite depots, 400 integrated service packs and 2,000 mission-specific robotic kits. Service-pack engineering targets include 25,000 L/day under certified feed-water conditions, 250 kW where configured, and 72 hours with assigned staff/fuel/consumables. These are requirements to test—not claims about equipment owned, universal feasibility or guaranteed availability.</x:v>
      </x:c>
      <x:c r="B21" s="110"/>
      <x:c r="C21" s="110"/>
      <x:c r="D21" s="110"/>
      <x:c r="E21" s="110"/>
      <x:c r="F21" s="110"/>
      <x:c r="G21" s="106"/>
      <x:c r="H21" s="106"/>
      <x:c r="I21" s="106"/>
      <x:c r="J21" s="106"/>
      <x:c r="K21" s="106"/>
      <x:c r="L21" s="106"/>
      <x:c r="M21" s="106"/>
    </x:row>
    <x:row r="22" ht="20" customHeight="1">
      <x:c r="A22" s="110"/>
      <x:c r="B22" s="110"/>
      <x:c r="C22" s="110"/>
      <x:c r="D22" s="110"/>
      <x:c r="E22" s="110"/>
      <x:c r="F22" s="110"/>
      <x:c r="G22" s="106"/>
      <x:c r="H22" s="106"/>
      <x:c r="I22" s="106"/>
      <x:c r="J22" s="106"/>
      <x:c r="K22" s="106"/>
      <x:c r="L22" s="106"/>
      <x:c r="M22" s="106"/>
    </x:row>
    <x:row r="23" ht="20" customHeight="1">
      <x:c r="A23" s="110"/>
      <x:c r="B23" s="110"/>
      <x:c r="C23" s="110"/>
      <x:c r="D23" s="110"/>
      <x:c r="E23" s="110"/>
      <x:c r="F23" s="110"/>
      <x:c r="G23" s="106"/>
      <x:c r="H23" s="106"/>
      <x:c r="I23" s="106"/>
      <x:c r="J23" s="106"/>
      <x:c r="K23" s="106"/>
      <x:c r="L23" s="106"/>
      <x:c r="M23" s="106"/>
    </x:row>
    <x:row r="24" ht="20" customHeight="1">
      <x:c r="A24" s="110"/>
      <x:c r="B24" s="110"/>
      <x:c r="C24" s="110"/>
      <x:c r="D24" s="110"/>
      <x:c r="E24" s="110"/>
      <x:c r="F24" s="110"/>
      <x:c r="G24" s="106"/>
      <x:c r="H24" s="106"/>
      <x:c r="I24" s="106"/>
      <x:c r="J24" s="106"/>
      <x:c r="K24" s="106"/>
      <x:c r="L24" s="106"/>
      <x:c r="M24" s="106"/>
    </x:row>
    <x:row r="25">
      <x:c r="A25" s="106"/>
      <x:c r="B25" s="106"/>
      <x:c r="C25" s="106"/>
      <x:c r="D25" s="106"/>
      <x:c r="E25" s="106"/>
      <x:c r="F25" s="106"/>
      <x:c r="G25" s="106"/>
      <x:c r="H25" s="106"/>
      <x:c r="I25" s="106"/>
      <x:c r="J25" s="106"/>
      <x:c r="K25" s="106"/>
      <x:c r="L25" s="106"/>
      <x:c r="M25" s="106"/>
    </x:row>
    <x:row r="26">
      <x:c r="A26" s="106"/>
      <x:c r="B26" s="106"/>
      <x:c r="C26" s="106"/>
      <x:c r="D26" s="106"/>
      <x:c r="E26" s="106"/>
      <x:c r="F26" s="106"/>
      <x:c r="G26" s="106"/>
      <x:c r="H26" s="106"/>
      <x:c r="I26" s="106"/>
      <x:c r="J26" s="106"/>
      <x:c r="K26" s="106"/>
      <x:c r="L26" s="106"/>
      <x:c r="M26" s="106"/>
    </x:row>
    <x:row r="27">
      <x:c r="A27" s="106"/>
      <x:c r="B27" s="106"/>
      <x:c r="C27" s="106"/>
      <x:c r="D27" s="106"/>
      <x:c r="E27" s="106"/>
      <x:c r="F27" s="106"/>
      <x:c r="G27" s="106"/>
      <x:c r="H27" s="106"/>
      <x:c r="I27" s="106"/>
      <x:c r="J27" s="106"/>
      <x:c r="K27" s="106"/>
      <x:c r="L27" s="106"/>
      <x:c r="M27" s="106"/>
    </x:row>
    <x:row r="28">
      <x:c r="A28" s="106"/>
      <x:c r="B28" s="106"/>
      <x:c r="C28" s="106"/>
      <x:c r="D28" s="106"/>
      <x:c r="E28" s="106"/>
      <x:c r="F28" s="106"/>
      <x:c r="G28" s="106"/>
      <x:c r="H28" s="106"/>
      <x:c r="I28" s="106"/>
      <x:c r="J28" s="106"/>
      <x:c r="K28" s="106"/>
      <x:c r="L28" s="106"/>
      <x:c r="M28" s="106"/>
    </x:row>
    <x:row r="29">
      <x:c r="A29" s="106"/>
      <x:c r="B29" s="106"/>
      <x:c r="C29" s="106"/>
      <x:c r="D29" s="106"/>
      <x:c r="E29" s="106"/>
      <x:c r="F29" s="106"/>
      <x:c r="G29" s="106"/>
      <x:c r="H29" s="106"/>
      <x:c r="I29" s="106"/>
      <x:c r="J29" s="106"/>
      <x:c r="K29" s="106"/>
      <x:c r="L29" s="106"/>
      <x:c r="M29" s="106"/>
    </x:row>
    <x:row r="30">
      <x:c r="A30" s="106"/>
      <x:c r="B30" s="106"/>
      <x:c r="C30" s="106"/>
      <x:c r="D30" s="106"/>
      <x:c r="E30" s="106"/>
      <x:c r="F30" s="106"/>
      <x:c r="G30" s="106"/>
      <x:c r="H30" s="106"/>
      <x:c r="I30" s="106"/>
      <x:c r="J30" s="106"/>
      <x:c r="K30" s="106"/>
      <x:c r="L30" s="106"/>
      <x:c r="M30" s="106"/>
    </x:row>
    <x:row r="31">
      <x:c r="A31" s="106"/>
      <x:c r="B31" s="106"/>
      <x:c r="C31" s="106"/>
      <x:c r="D31" s="106"/>
      <x:c r="E31" s="106"/>
      <x:c r="F31" s="106"/>
      <x:c r="G31" s="106"/>
      <x:c r="H31" s="106"/>
      <x:c r="I31" s="106"/>
      <x:c r="J31" s="106"/>
      <x:c r="K31" s="106"/>
      <x:c r="L31" s="106"/>
      <x:c r="M31" s="106"/>
    </x:row>
    <x:row r="32">
      <x:c r="A32" s="106"/>
      <x:c r="B32" s="106"/>
      <x:c r="C32" s="106"/>
      <x:c r="D32" s="106"/>
      <x:c r="E32" s="106"/>
      <x:c r="F32" s="106"/>
      <x:c r="G32" s="106"/>
      <x:c r="H32" s="106"/>
      <x:c r="I32" s="106"/>
      <x:c r="J32" s="106"/>
      <x:c r="K32" s="106"/>
      <x:c r="L32" s="106"/>
      <x:c r="M32" s="106"/>
    </x:row>
    <x:row r="33">
      <x:c r="A33" s="106"/>
      <x:c r="B33" s="106"/>
      <x:c r="C33" s="106"/>
      <x:c r="D33" s="106"/>
      <x:c r="E33" s="106"/>
      <x:c r="F33" s="106"/>
      <x:c r="G33" s="106"/>
      <x:c r="H33" s="106"/>
      <x:c r="I33" s="106"/>
      <x:c r="J33" s="106"/>
      <x:c r="K33" s="106"/>
      <x:c r="L33" s="106"/>
      <x:c r="M33" s="106"/>
    </x:row>
    <x:row r="34">
      <x:c r="A34" s="106"/>
      <x:c r="B34" s="106"/>
      <x:c r="C34" s="106"/>
      <x:c r="D34" s="106"/>
      <x:c r="E34" s="106"/>
      <x:c r="F34" s="106"/>
      <x:c r="G34" s="106"/>
      <x:c r="H34" s="106"/>
      <x:c r="I34" s="106"/>
      <x:c r="J34" s="106"/>
      <x:c r="K34" s="106"/>
      <x:c r="L34" s="106"/>
      <x:c r="M34" s="106"/>
    </x:row>
    <x:row r="35">
      <x:c r="A35" s="106"/>
      <x:c r="B35" s="106"/>
      <x:c r="C35" s="106"/>
      <x:c r="D35" s="106"/>
      <x:c r="E35" s="106"/>
      <x:c r="F35" s="106"/>
      <x:c r="G35" s="106"/>
      <x:c r="H35" s="106"/>
      <x:c r="I35" s="106"/>
      <x:c r="J35" s="106"/>
      <x:c r="K35" s="106"/>
      <x:c r="L35" s="106"/>
      <x:c r="M35" s="106"/>
    </x:row>
    <x:row r="36">
      <x:c r="A36" s="106"/>
      <x:c r="B36" s="106"/>
      <x:c r="C36" s="106"/>
      <x:c r="D36" s="106"/>
      <x:c r="E36" s="106"/>
      <x:c r="F36" s="106"/>
      <x:c r="G36" s="106"/>
      <x:c r="H36" s="106"/>
      <x:c r="I36" s="106"/>
      <x:c r="J36" s="106"/>
      <x:c r="K36" s="106"/>
      <x:c r="L36" s="106"/>
      <x:c r="M36" s="106"/>
    </x:row>
    <x:row r="37">
      <x:c r="A37" s="106"/>
      <x:c r="B37" s="106"/>
      <x:c r="C37" s="106"/>
      <x:c r="D37" s="106"/>
      <x:c r="E37" s="106"/>
      <x:c r="F37" s="106"/>
      <x:c r="G37" s="106"/>
      <x:c r="H37" s="106"/>
      <x:c r="I37" s="106"/>
      <x:c r="J37" s="106"/>
      <x:c r="K37" s="106"/>
      <x:c r="L37" s="106"/>
      <x:c r="M37" s="106"/>
    </x:row>
    <x:row r="38">
      <x:c r="A38" s="106"/>
      <x:c r="B38" s="106"/>
      <x:c r="C38" s="106"/>
      <x:c r="D38" s="106"/>
      <x:c r="E38" s="106"/>
      <x:c r="F38" s="106"/>
      <x:c r="G38" s="106"/>
      <x:c r="H38" s="106"/>
      <x:c r="I38" s="106"/>
      <x:c r="J38" s="106"/>
      <x:c r="K38" s="106"/>
      <x:c r="L38" s="106"/>
      <x:c r="M38" s="106"/>
    </x:row>
    <x:row r="39">
      <x:c r="A39" s="106"/>
      <x:c r="B39" s="106"/>
      <x:c r="C39" s="106"/>
      <x:c r="D39" s="106"/>
      <x:c r="E39" s="106"/>
      <x:c r="F39" s="106"/>
      <x:c r="G39" s="106"/>
      <x:c r="H39" s="106"/>
      <x:c r="I39" s="106"/>
      <x:c r="J39" s="106"/>
      <x:c r="K39" s="106"/>
      <x:c r="L39" s="106"/>
      <x:c r="M39" s="106"/>
    </x:row>
    <x:row r="40">
      <x:c r="A40" s="106"/>
      <x:c r="B40" s="106"/>
      <x:c r="C40" s="106"/>
      <x:c r="D40" s="106"/>
      <x:c r="E40" s="106"/>
      <x:c r="F40" s="106"/>
      <x:c r="G40" s="106"/>
      <x:c r="H40" s="106"/>
      <x:c r="I40" s="106"/>
      <x:c r="J40" s="106"/>
      <x:c r="K40" s="106"/>
      <x:c r="L40" s="106"/>
      <x:c r="M40" s="106"/>
    </x:row>
    <x:row r="41">
      <x:c r="A41" s="106"/>
      <x:c r="B41" s="106"/>
      <x:c r="C41" s="106"/>
      <x:c r="D41" s="106"/>
      <x:c r="E41" s="106"/>
      <x:c r="F41" s="106"/>
      <x:c r="G41" s="106"/>
      <x:c r="H41" s="106"/>
      <x:c r="I41" s="106"/>
      <x:c r="J41" s="106"/>
      <x:c r="K41" s="106"/>
      <x:c r="L41" s="106"/>
      <x:c r="M41" s="106"/>
    </x:row>
    <x:row r="42">
      <x:c r="A42" s="106"/>
      <x:c r="B42" s="106"/>
      <x:c r="C42" s="106"/>
      <x:c r="D42" s="106"/>
      <x:c r="E42" s="106"/>
      <x:c r="F42" s="106"/>
      <x:c r="G42" s="106"/>
      <x:c r="H42" s="106"/>
      <x:c r="I42" s="106"/>
      <x:c r="J42" s="106"/>
      <x:c r="K42" s="106"/>
      <x:c r="L42" s="106"/>
      <x:c r="M42" s="106"/>
    </x:row>
    <x:row r="43">
      <x:c r="A43" s="106"/>
      <x:c r="B43" s="106"/>
      <x:c r="C43" s="106"/>
      <x:c r="D43" s="106"/>
      <x:c r="E43" s="106"/>
      <x:c r="F43" s="106"/>
      <x:c r="G43" s="106"/>
      <x:c r="H43" s="106"/>
      <x:c r="I43" s="106"/>
      <x:c r="J43" s="106"/>
      <x:c r="K43" s="106"/>
      <x:c r="L43" s="106"/>
      <x:c r="M43" s="106"/>
    </x:row>
    <x:row r="44">
      <x:c r="A44" s="106"/>
      <x:c r="B44" s="106"/>
      <x:c r="C44" s="106"/>
      <x:c r="D44" s="106"/>
      <x:c r="E44" s="106"/>
      <x:c r="F44" s="106"/>
      <x:c r="G44" s="106"/>
      <x:c r="H44" s="106"/>
      <x:c r="I44" s="106"/>
      <x:c r="J44" s="106"/>
      <x:c r="K44" s="106"/>
      <x:c r="L44" s="106"/>
      <x:c r="M44" s="106"/>
    </x:row>
    <x:row r="45">
      <x:c r="A45" s="106"/>
      <x:c r="B45" s="106"/>
      <x:c r="C45" s="106"/>
      <x:c r="D45" s="106"/>
      <x:c r="E45" s="106"/>
      <x:c r="F45" s="106"/>
      <x:c r="G45" s="106"/>
      <x:c r="H45" s="106"/>
      <x:c r="I45" s="106"/>
      <x:c r="J45" s="106"/>
      <x:c r="K45" s="106"/>
      <x:c r="L45" s="106"/>
      <x:c r="M45" s="106"/>
    </x:row>
    <x:row r="46">
      <x:c r="A46" s="106"/>
      <x:c r="B46" s="106"/>
      <x:c r="C46" s="106"/>
      <x:c r="D46" s="106"/>
      <x:c r="E46" s="106"/>
      <x:c r="F46" s="106"/>
      <x:c r="G46" s="106"/>
      <x:c r="H46" s="106"/>
      <x:c r="I46" s="106"/>
      <x:c r="J46" s="106"/>
      <x:c r="K46" s="106"/>
      <x:c r="L46" s="106"/>
      <x:c r="M46" s="106"/>
    </x:row>
    <x:row r="47">
      <x:c r="A47" s="106"/>
      <x:c r="B47" s="106"/>
      <x:c r="C47" s="106"/>
      <x:c r="D47" s="106"/>
      <x:c r="E47" s="106"/>
      <x:c r="F47" s="106"/>
      <x:c r="G47" s="106"/>
      <x:c r="H47" s="106"/>
      <x:c r="I47" s="106"/>
      <x:c r="J47" s="106"/>
      <x:c r="K47" s="106"/>
      <x:c r="L47" s="106"/>
      <x:c r="M47" s="106"/>
    </x:row>
    <x:row r="48">
      <x:c r="A48" s="106"/>
      <x:c r="B48" s="106"/>
      <x:c r="C48" s="106"/>
      <x:c r="D48" s="106"/>
      <x:c r="E48" s="106"/>
      <x:c r="F48" s="106"/>
      <x:c r="G48" s="106"/>
      <x:c r="H48" s="106"/>
      <x:c r="I48" s="106"/>
      <x:c r="J48" s="106"/>
      <x:c r="K48" s="106"/>
      <x:c r="L48" s="106"/>
      <x:c r="M48" s="106"/>
    </x:row>
    <x:row r="49">
      <x:c r="A49" s="106"/>
      <x:c r="B49" s="106"/>
      <x:c r="C49" s="106"/>
      <x:c r="D49" s="106"/>
      <x:c r="E49" s="106"/>
      <x:c r="F49" s="106"/>
      <x:c r="G49" s="106"/>
      <x:c r="H49" s="106"/>
      <x:c r="I49" s="106"/>
      <x:c r="J49" s="106"/>
      <x:c r="K49" s="106"/>
      <x:c r="L49" s="106"/>
      <x:c r="M49" s="106"/>
    </x:row>
    <x:row r="50">
      <x:c r="A50" s="106"/>
      <x:c r="B50" s="106"/>
      <x:c r="C50" s="106"/>
      <x:c r="D50" s="106"/>
      <x:c r="E50" s="106"/>
      <x:c r="F50" s="106"/>
      <x:c r="G50" s="106"/>
      <x:c r="H50" s="106"/>
      <x:c r="I50" s="106"/>
      <x:c r="J50" s="106"/>
      <x:c r="K50" s="106"/>
      <x:c r="L50" s="106"/>
      <x:c r="M50" s="106"/>
    </x:row>
    <x:row r="51">
      <x:c r="A51" s="106"/>
      <x:c r="B51" s="106"/>
      <x:c r="C51" s="106"/>
      <x:c r="D51" s="106"/>
      <x:c r="E51" s="106"/>
      <x:c r="F51" s="106"/>
      <x:c r="G51" s="106"/>
      <x:c r="H51" s="106"/>
      <x:c r="I51" s="106"/>
      <x:c r="J51" s="106"/>
      <x:c r="K51" s="106"/>
      <x:c r="L51" s="106"/>
      <x:c r="M51" s="106"/>
    </x:row>
    <x:row r="52">
      <x:c r="A52" s="106"/>
      <x:c r="B52" s="106"/>
      <x:c r="C52" s="106"/>
      <x:c r="D52" s="106"/>
      <x:c r="E52" s="106"/>
      <x:c r="F52" s="106"/>
      <x:c r="G52" s="106"/>
      <x:c r="H52" s="106"/>
      <x:c r="I52" s="106"/>
      <x:c r="J52" s="106"/>
      <x:c r="K52" s="106"/>
      <x:c r="L52" s="106"/>
      <x:c r="M52" s="106"/>
    </x:row>
    <x:row r="53">
      <x:c r="A53" s="106"/>
      <x:c r="B53" s="106"/>
      <x:c r="C53" s="106"/>
      <x:c r="D53" s="106"/>
      <x:c r="E53" s="106"/>
      <x:c r="F53" s="106"/>
      <x:c r="G53" s="106"/>
      <x:c r="H53" s="106"/>
      <x:c r="I53" s="106"/>
      <x:c r="J53" s="106"/>
      <x:c r="K53" s="106"/>
      <x:c r="L53" s="106"/>
      <x:c r="M53" s="106"/>
    </x:row>
    <x:row r="54">
      <x:c r="A54" s="106"/>
      <x:c r="B54" s="106"/>
      <x:c r="C54" s="106"/>
      <x:c r="D54" s="106"/>
      <x:c r="E54" s="106"/>
      <x:c r="F54" s="106"/>
      <x:c r="G54" s="106"/>
      <x:c r="H54" s="106"/>
      <x:c r="I54" s="106"/>
      <x:c r="J54" s="106"/>
      <x:c r="K54" s="106"/>
      <x:c r="L54" s="106"/>
      <x:c r="M54" s="106"/>
    </x:row>
    <x:row r="55">
      <x:c r="A55" s="106"/>
      <x:c r="B55" s="106"/>
      <x:c r="C55" s="106"/>
      <x:c r="D55" s="106"/>
      <x:c r="E55" s="106"/>
      <x:c r="F55" s="106"/>
      <x:c r="G55" s="106"/>
      <x:c r="H55" s="106"/>
      <x:c r="I55" s="106"/>
      <x:c r="J55" s="106"/>
      <x:c r="K55" s="106"/>
      <x:c r="L55" s="106"/>
      <x:c r="M55" s="106"/>
    </x:row>
  </x:sheetData>
  <x:mergeCells>
    <x:mergeCell ref="A1:F2"/>
    <x:mergeCell ref="A3:F4"/>
    <x:mergeCell ref="A21:F24"/>
  </x:mergeCells>
  <x:pageMargins left="0.7" right="0.7" top="0.75" bottom="0.75" header="0.3" footer="0.3"/>
  <x:legacyDrawing xmlns:r="http://schemas.openxmlformats.org/officeDocument/2006/relationships" r:id="R8e26cdf5474d45e6"/>
</x:worksheet>
</file>

<file path=xl/worksheets/sheet7.xml><?xml version="1.0" encoding="utf-8"?>
<x:worksheet xmlns:x="http://schemas.openxmlformats.org/spreadsheetml/2006/main">
  <x:sheetFormatPr defaultRowHeight="15"/>
  <x:cols>
    <x:col min="1" max="1" width="25" hidden="0" customWidth="1"/>
    <x:col min="2" max="2" width="38" hidden="0" customWidth="1"/>
    <x:col min="3" max="3" width="60" hidden="0" customWidth="1"/>
    <x:col min="4" max="4" width="48" hidden="0" customWidth="1"/>
    <x:col min="5" max="5" width="60" hidden="0" customWidth="1"/>
  </x:cols>
  <x:sheetData>
    <x:row r="1" ht="20" customHeight="1">
      <x:c r="A1" s="9" t="str">
        <x:v>IMPLEMENTATION + DECISION GATES</x:v>
      </x:c>
      <x:c r="B1" s="9"/>
      <x:c r="C1" s="9"/>
      <x:c r="D1" s="9"/>
      <x:c r="E1" s="9"/>
      <x:c r="F1" s="106"/>
      <x:c r="G1" s="106"/>
      <x:c r="H1" s="106"/>
      <x:c r="I1" s="106"/>
      <x:c r="J1" s="106"/>
      <x:c r="K1" s="106"/>
      <x:c r="L1" s="106"/>
      <x:c r="M1" s="106"/>
    </x:row>
    <x:row r="2" ht="20" customHeight="1">
      <x:c r="A2" s="9"/>
      <x:c r="B2" s="9"/>
      <x:c r="C2" s="9"/>
      <x:c r="D2" s="9"/>
      <x:c r="E2" s="9"/>
      <x:c r="F2" s="106"/>
      <x:c r="G2" s="106"/>
      <x:c r="H2" s="106"/>
      <x:c r="I2" s="106"/>
      <x:c r="J2" s="106"/>
      <x:c r="K2" s="106"/>
      <x:c r="L2" s="106"/>
      <x:c r="M2" s="106"/>
    </x:row>
    <x:row r="3" ht="20" customHeight="1">
      <x:c r="A3" s="17" t="str">
        <x:v>Proposed deadlines and planning targets. Responsible humans authorize consequential actions; no experimental AI is a condition for essential help.</x:v>
      </x:c>
      <x:c r="B3" s="17"/>
      <x:c r="C3" s="17"/>
      <x:c r="D3" s="17"/>
      <x:c r="E3" s="17"/>
      <x:c r="F3" s="106"/>
      <x:c r="G3" s="106"/>
      <x:c r="H3" s="106"/>
      <x:c r="I3" s="106"/>
      <x:c r="J3" s="106"/>
      <x:c r="K3" s="106"/>
      <x:c r="L3" s="106"/>
      <x:c r="M3" s="106"/>
    </x:row>
    <x:row r="4" ht="20" customHeight="1">
      <x:c r="A4" s="17"/>
      <x:c r="B4" s="17"/>
      <x:c r="C4" s="17"/>
      <x:c r="D4" s="17"/>
      <x:c r="E4" s="17"/>
      <x:c r="F4" s="106"/>
      <x:c r="G4" s="106"/>
      <x:c r="H4" s="106"/>
      <x:c r="I4" s="106"/>
      <x:c r="J4" s="106"/>
      <x:c r="K4" s="106"/>
      <x:c r="L4" s="106"/>
      <x:c r="M4" s="106"/>
    </x:row>
    <x:row r="5" ht="20" customHeight="1">
      <x:c r="A5" s="107"/>
      <x:c r="B5" s="107"/>
      <x:c r="C5" s="107"/>
      <x:c r="D5" s="107"/>
      <x:c r="E5" s="107"/>
      <x:c r="F5" s="106"/>
      <x:c r="G5" s="106"/>
      <x:c r="H5" s="106"/>
      <x:c r="I5" s="106"/>
      <x:c r="J5" s="106"/>
      <x:c r="K5" s="106"/>
      <x:c r="L5" s="106"/>
      <x:c r="M5" s="106"/>
    </x:row>
    <x:row r="6" ht="36" customHeight="1">
      <x:c r="A6" s="24" t="str">
        <x:v>When</x:v>
      </x:c>
      <x:c r="B6" s="24" t="str">
        <x:v>Owner</x:v>
      </x:c>
      <x:c r="C6" s="24" t="str">
        <x:v>Deliverable</x:v>
      </x:c>
      <x:c r="D6" s="24" t="str">
        <x:v>Funding boundary</x:v>
      </x:c>
      <x:c r="E6" s="24" t="str">
        <x:v>Acceptance gate</x:v>
      </x:c>
      <x:c r="F6" s="106"/>
      <x:c r="G6" s="106"/>
      <x:c r="H6" s="106"/>
      <x:c r="I6" s="106"/>
      <x:c r="J6" s="106"/>
      <x:c r="K6" s="106"/>
      <x:c r="L6" s="106"/>
      <x:c r="M6" s="106"/>
    </x:row>
    <x:row r="7" ht="94" customHeight="1">
      <x:c r="A7" s="110" t="str">
        <x:v>Enactment–90 days</x:v>
      </x:c>
      <x:c r="B7" s="110" t="str">
        <x:v>DHS transition office; President/Senate for appointments</x:v>
      </x:c>
      <x:c r="C7" s="110" t="str">
        <x:v>Open transition office, intake channel and records system; submit nominations.</x:v>
      </x:c>
      <x:c r="D7" s="110" t="str">
        <x:v>$500M advance from Year 1 governance core, not extra funding.</x:v>
      </x:c>
      <x:c r="E7" s="110" t="str">
        <x:v>Published authority map; financial controls; staffed intake.</x:v>
      </x:c>
      <x:c r="F7" s="106"/>
      <x:c r="G7" s="106"/>
      <x:c r="H7" s="106"/>
      <x:c r="I7" s="106"/>
      <x:c r="J7" s="106"/>
      <x:c r="K7" s="106"/>
      <x:c r="L7" s="106"/>
      <x:c r="M7" s="106"/>
    </x:row>
    <x:row r="8" ht="94" customHeight="1">
      <x:c r="A8" s="110" t="str">
        <x:v>By 180 days</x:v>
      </x:c>
      <x:c r="B8" s="110" t="str">
        <x:v>Transition office / Commission with partner agencies</x:v>
      </x:c>
      <x:c r="C8" s="110" t="str">
        <x:v>Asset inventory, needs map, grant rules proposal, first pilot competition.</x:v>
      </x:c>
      <x:c r="D8" s="110" t="str">
        <x:v>Year 1 core and any appropriated expansion.</x:v>
      </x:c>
      <x:c r="E8" s="110" t="str">
        <x:v>Public criteria; audit trail; no party/voting inputs.</x:v>
      </x:c>
      <x:c r="F8" s="106"/>
      <x:c r="G8" s="106"/>
      <x:c r="H8" s="106"/>
      <x:c r="I8" s="106"/>
      <x:c r="J8" s="106"/>
      <x:c r="K8" s="106"/>
      <x:c r="L8" s="106"/>
      <x:c r="M8" s="106"/>
    </x:row>
    <x:row r="9" ht="94" customHeight="1">
      <x:c r="A9" s="110" t="str">
        <x:v>By 6–12 months</x:v>
      </x:c>
      <x:c r="B9" s="110" t="str">
        <x:v>Commission + Labor + qualified employers</x:v>
      </x:c>
      <x:c r="C9" s="110" t="str">
        <x:v>Publish occupations/pay/support rules, open intake, begin certified paid pilot placements.</x:v>
      </x:c>
      <x:c r="D9" s="110" t="str">
        <x:v>Workforce account; no recruitment against speculative future funds.</x:v>
      </x:c>
      <x:c r="E9" s="110" t="str">
        <x:v>Paid instruction, safe qualified supervision, access and legal employer verified.</x:v>
      </x:c>
      <x:c r="F9" s="106"/>
      <x:c r="G9" s="106"/>
      <x:c r="H9" s="106"/>
      <x:c r="I9" s="106"/>
      <x:c r="J9" s="106"/>
      <x:c r="K9" s="106"/>
      <x:c r="L9" s="106"/>
      <x:c r="M9" s="106"/>
    </x:row>
    <x:row r="10" ht="94" customHeight="1">
      <x:c r="A10" s="110" t="str">
        <x:v>By 12 months</x:v>
      </x:c>
      <x:c r="B10" s="110" t="str">
        <x:v>Commission and sector agencies</x:v>
      </x:c>
      <x:c r="C10" s="110" t="str">
        <x:v>Select 25 pilot service areas; publish baselines, independent evaluation contracts, safety cases and budget.</x:v>
      </x:c>
      <x:c r="D10" s="110" t="str">
        <x:v>Within mission accounts.</x:v>
      </x:c>
      <x:c r="E10" s="110" t="str">
        <x:v>Baseline and conventional alternative fixed before evaluation.</x:v>
      </x:c>
      <x:c r="F10" s="106"/>
      <x:c r="G10" s="106"/>
      <x:c r="H10" s="106"/>
      <x:c r="I10" s="106"/>
      <x:c r="J10" s="106"/>
      <x:c r="K10" s="106"/>
      <x:c r="L10" s="106"/>
      <x:c r="M10" s="106"/>
    </x:row>
    <x:row r="11" ht="94" customHeight="1">
      <x:c r="A11" s="110" t="str">
        <x:v>By 18 months</x:v>
      </x:c>
      <x:c r="B11" s="110" t="str">
        <x:v>DHS/FEMA with NIST and Commission</x:v>
      </x:c>
      <x:c r="C11" s="110" t="str">
        <x:v>Initial interoperability standards and implementation schedule.</x:v>
      </x:c>
      <x:c r="D11" s="110" t="str">
        <x:v>Within weather, response and oversight accounts.</x:v>
      </x:c>
      <x:c r="E11" s="110" t="str">
        <x:v>Cross-vendor interface and human-control tests specified.</x:v>
      </x:c>
      <x:c r="F11" s="106"/>
      <x:c r="G11" s="106"/>
      <x:c r="H11" s="106"/>
      <x:c r="I11" s="106"/>
      <x:c r="J11" s="106"/>
      <x:c r="K11" s="106"/>
      <x:c r="L11" s="106"/>
      <x:c r="M11" s="106"/>
    </x:row>
    <x:row r="12" ht="94" customHeight="1">
      <x:c r="A12" s="110" t="str">
        <x:v>End Year 2</x:v>
      </x:c>
      <x:c r="B12" s="110" t="str">
        <x:v>Commission / FEMA / receiving entities</x:v>
      </x:c>
      <x:c r="C12" s="110" t="str">
        <x:v>Six operational hubs; pilot packs and mission kits; joint exercises.</x:v>
      </x:c>
      <x:c r="D12" s="110" t="str">
        <x:v>Phased response account.</x:v>
      </x:c>
      <x:c r="E12" s="110" t="str">
        <x:v>No deployment of unvalidated equipment as lifesaving-ready.</x:v>
      </x:c>
      <x:c r="F12" s="106"/>
      <x:c r="G12" s="106"/>
      <x:c r="H12" s="106"/>
      <x:c r="I12" s="106"/>
      <x:c r="J12" s="106"/>
      <x:c r="K12" s="106"/>
      <x:c r="L12" s="106"/>
      <x:c r="M12" s="106"/>
    </x:row>
    <x:row r="13" ht="94" customHeight="1">
      <x:c r="A13" s="110" t="str">
        <x:v>End Year 3</x:v>
      </x:c>
      <x:c r="B13" s="110" t="str">
        <x:v>Commission; GAO; independent evaluators</x:v>
      </x:c>
      <x:c r="C13" s="110" t="str">
        <x:v>Fifteen hubs; results review; revise failed technologies; worker outcome report.</x:v>
      </x:c>
      <x:c r="D13" s="110" t="str">
        <x:v>Mission allocations and core continuity.</x:v>
      </x:c>
      <x:c r="E13" s="110" t="str">
        <x:v>Published unit costs, failures, outcomes and corrective actions.</x:v>
      </x:c>
      <x:c r="F13" s="106"/>
      <x:c r="G13" s="106"/>
      <x:c r="H13" s="106"/>
      <x:c r="I13" s="106"/>
      <x:c r="J13" s="106"/>
      <x:c r="K13" s="106"/>
      <x:c r="L13" s="106"/>
      <x:c r="M13" s="106"/>
    </x:row>
    <x:row r="14" ht="94" customHeight="1">
      <x:c r="A14" s="110" t="str">
        <x:v>End Year 5</x:v>
      </x:c>
      <x:c r="B14" s="110" t="str">
        <x:v>Commission / FEMA / sector partners</x:v>
      </x:c>
      <x:c r="C14" s="110" t="str">
        <x:v>Up to 30 hubs; expand verified permanent projects and services.</x:v>
      </x:c>
      <x:c r="D14" s="110" t="str">
        <x:v>Subject to funding and evaluation gates.</x:v>
      </x:c>
      <x:c r="E14" s="110" t="str">
        <x:v>Safe reach coverage; lifecycle operating plans.</x:v>
      </x:c>
      <x:c r="F14" s="106"/>
      <x:c r="G14" s="106"/>
      <x:c r="H14" s="106"/>
      <x:c r="I14" s="106"/>
      <x:c r="J14" s="106"/>
      <x:c r="K14" s="106"/>
      <x:c r="L14" s="106"/>
      <x:c r="M14" s="106"/>
    </x:row>
    <x:row r="15" ht="94" customHeight="1">
      <x:c r="A15" s="110" t="str">
        <x:v>End Year 7</x:v>
      </x:c>
      <x:c r="B15" s="110" t="str">
        <x:v>Commission / contractors / local operators</x:v>
      </x:c>
      <x:c r="C15" s="110" t="str">
        <x:v>Up to 120 depots, 400 mobile packs and 2,000 robotic kits.</x:v>
      </x:c>
      <x:c r="D15" s="110" t="str">
        <x:v>Counts are planning caps, not guaranteed procurement yields.</x:v>
      </x:c>
      <x:c r="E15" s="110" t="str">
        <x:v>Independent acceptance, trained teams, spares and permissions.</x:v>
      </x:c>
      <x:c r="F15" s="106"/>
      <x:c r="G15" s="106"/>
      <x:c r="H15" s="106"/>
      <x:c r="I15" s="106"/>
      <x:c r="J15" s="106"/>
      <x:c r="K15" s="106"/>
      <x:c r="L15" s="106"/>
      <x:c r="M15" s="106"/>
    </x:row>
    <x:row r="16" ht="94" customHeight="1">
      <x:c r="A16" s="110" t="str">
        <x:v>Years 8–10</x:v>
      </x:c>
      <x:c r="B16" s="110" t="str">
        <x:v>Commission; Congress; GAO</x:v>
      </x:c>
      <x:c r="C16" s="110" t="str">
        <x:v>Refresh fleet; sustain infrastructure; reauthorization or transfer plan.</x:v>
      </x:c>
      <x:c r="D16" s="110" t="str">
        <x:v>Remaining scheduled funds.</x:v>
      </x:c>
      <x:c r="E16" s="110" t="str">
        <x:v>No unfunded Year 11 promises; human fallback retained.</x:v>
      </x:c>
      <x:c r="F16" s="106"/>
      <x:c r="G16" s="106"/>
      <x:c r="H16" s="106"/>
      <x:c r="I16" s="106"/>
      <x:c r="J16" s="106"/>
      <x:c r="K16" s="106"/>
      <x:c r="L16" s="106"/>
      <x:c r="M16" s="106"/>
    </x:row>
    <x:row r="17" ht="94" customHeight="1">
      <x:c r="A17" s="110" t="str">
        <x:v>Ongoing: monthly / quarterly / annual</x:v>
      </x:c>
      <x:c r="B17" s="110" t="str">
        <x:v>Mission teams + independent evaluators</x:v>
      </x:c>
      <x:c r="C17" s="110" t="str">
        <x:v>Worker/community feedback, cross-region review and public development plan.</x:v>
      </x:c>
      <x:c r="D17" s="110" t="str">
        <x:v>At least 3% within each mission allocation, not added spending.</x:v>
      </x:c>
      <x:c r="E17" s="110" t="str">
        <x:v>Corrective actions independently checked; no unapproved high-risk model update.</x:v>
      </x:c>
      <x:c r="F17" s="106"/>
      <x:c r="G17" s="106"/>
      <x:c r="H17" s="106"/>
      <x:c r="I17" s="106"/>
      <x:c r="J17" s="106"/>
      <x:c r="K17" s="106"/>
      <x:c r="L17" s="106"/>
      <x:c r="M17" s="106"/>
    </x:row>
    <x:row r="18" ht="20" customHeight="1">
      <x:c r="A18" s="107"/>
      <x:c r="B18" s="107"/>
      <x:c r="C18" s="107"/>
      <x:c r="D18" s="107"/>
      <x:c r="E18" s="107"/>
      <x:c r="F18" s="106"/>
      <x:c r="G18" s="106"/>
      <x:c r="H18" s="106"/>
      <x:c r="I18" s="106"/>
      <x:c r="J18" s="106"/>
      <x:c r="K18" s="106"/>
      <x:c r="L18" s="106"/>
      <x:c r="M18" s="106"/>
    </x:row>
    <x:row r="19" ht="20" customHeight="1">
      <x:c r="A19" s="107"/>
      <x:c r="B19" s="107"/>
      <x:c r="C19" s="107"/>
      <x:c r="D19" s="107"/>
      <x:c r="E19" s="107"/>
      <x:c r="F19" s="106"/>
      <x:c r="G19" s="106"/>
      <x:c r="H19" s="106"/>
      <x:c r="I19" s="106"/>
      <x:c r="J19" s="106"/>
      <x:c r="K19" s="106"/>
      <x:c r="L19" s="106"/>
      <x:c r="M19" s="106"/>
    </x:row>
    <x:row r="20" ht="20" customHeight="1">
      <x:c r="A20" s="107"/>
      <x:c r="B20" s="107"/>
      <x:c r="C20" s="107"/>
      <x:c r="D20" s="107"/>
      <x:c r="E20" s="107"/>
      <x:c r="F20" s="106"/>
      <x:c r="G20" s="106"/>
      <x:c r="H20" s="106"/>
      <x:c r="I20" s="106"/>
      <x:c r="J20" s="106"/>
      <x:c r="K20" s="106"/>
      <x:c r="L20" s="106"/>
      <x:c r="M20" s="106"/>
    </x:row>
    <x:row r="21" ht="20" customHeight="1">
      <x:c r="A21" s="107"/>
      <x:c r="B21" s="107"/>
      <x:c r="C21" s="107"/>
      <x:c r="D21" s="107"/>
      <x:c r="E21" s="107"/>
      <x:c r="F21" s="106"/>
      <x:c r="G21" s="106"/>
      <x:c r="H21" s="106"/>
      <x:c r="I21" s="106"/>
      <x:c r="J21" s="106"/>
      <x:c r="K21" s="106"/>
      <x:c r="L21" s="106"/>
      <x:c r="M21" s="106"/>
    </x:row>
    <x:row r="22">
      <x:c r="A22" s="106"/>
      <x:c r="B22" s="106"/>
      <x:c r="C22" s="106"/>
      <x:c r="D22" s="106"/>
      <x:c r="E22" s="106"/>
      <x:c r="F22" s="106"/>
      <x:c r="G22" s="106"/>
      <x:c r="H22" s="106"/>
      <x:c r="I22" s="106"/>
      <x:c r="J22" s="106"/>
      <x:c r="K22" s="106"/>
      <x:c r="L22" s="106"/>
      <x:c r="M22" s="106"/>
    </x:row>
    <x:row r="23">
      <x:c r="A23" s="106"/>
      <x:c r="B23" s="106"/>
      <x:c r="C23" s="106"/>
      <x:c r="D23" s="106"/>
      <x:c r="E23" s="106"/>
      <x:c r="F23" s="106"/>
      <x:c r="G23" s="106"/>
      <x:c r="H23" s="106"/>
      <x:c r="I23" s="106"/>
      <x:c r="J23" s="106"/>
      <x:c r="K23" s="106"/>
      <x:c r="L23" s="106"/>
      <x:c r="M23" s="106"/>
    </x:row>
    <x:row r="24">
      <x:c r="A24" s="106"/>
      <x:c r="B24" s="106"/>
      <x:c r="C24" s="106"/>
      <x:c r="D24" s="106"/>
      <x:c r="E24" s="106"/>
      <x:c r="F24" s="106"/>
      <x:c r="G24" s="106"/>
      <x:c r="H24" s="106"/>
      <x:c r="I24" s="106"/>
      <x:c r="J24" s="106"/>
      <x:c r="K24" s="106"/>
      <x:c r="L24" s="106"/>
      <x:c r="M24" s="106"/>
    </x:row>
    <x:row r="25">
      <x:c r="A25" s="106"/>
      <x:c r="B25" s="106"/>
      <x:c r="C25" s="106"/>
      <x:c r="D25" s="106"/>
      <x:c r="E25" s="106"/>
      <x:c r="F25" s="106"/>
      <x:c r="G25" s="106"/>
      <x:c r="H25" s="106"/>
      <x:c r="I25" s="106"/>
      <x:c r="J25" s="106"/>
      <x:c r="K25" s="106"/>
      <x:c r="L25" s="106"/>
      <x:c r="M25" s="106"/>
    </x:row>
    <x:row r="26">
      <x:c r="A26" s="106"/>
      <x:c r="B26" s="106"/>
      <x:c r="C26" s="106"/>
      <x:c r="D26" s="106"/>
      <x:c r="E26" s="106"/>
      <x:c r="F26" s="106"/>
      <x:c r="G26" s="106"/>
      <x:c r="H26" s="106"/>
      <x:c r="I26" s="106"/>
      <x:c r="J26" s="106"/>
      <x:c r="K26" s="106"/>
      <x:c r="L26" s="106"/>
      <x:c r="M26" s="106"/>
    </x:row>
    <x:row r="27">
      <x:c r="A27" s="106"/>
      <x:c r="B27" s="106"/>
      <x:c r="C27" s="106"/>
      <x:c r="D27" s="106"/>
      <x:c r="E27" s="106"/>
      <x:c r="F27" s="106"/>
      <x:c r="G27" s="106"/>
      <x:c r="H27" s="106"/>
      <x:c r="I27" s="106"/>
      <x:c r="J27" s="106"/>
      <x:c r="K27" s="106"/>
      <x:c r="L27" s="106"/>
      <x:c r="M27" s="106"/>
    </x:row>
    <x:row r="28">
      <x:c r="A28" s="106"/>
      <x:c r="B28" s="106"/>
      <x:c r="C28" s="106"/>
      <x:c r="D28" s="106"/>
      <x:c r="E28" s="106"/>
      <x:c r="F28" s="106"/>
      <x:c r="G28" s="106"/>
      <x:c r="H28" s="106"/>
      <x:c r="I28" s="106"/>
      <x:c r="J28" s="106"/>
      <x:c r="K28" s="106"/>
      <x:c r="L28" s="106"/>
      <x:c r="M28" s="106"/>
    </x:row>
    <x:row r="29">
      <x:c r="A29" s="106"/>
      <x:c r="B29" s="106"/>
      <x:c r="C29" s="106"/>
      <x:c r="D29" s="106"/>
      <x:c r="E29" s="106"/>
      <x:c r="F29" s="106"/>
      <x:c r="G29" s="106"/>
      <x:c r="H29" s="106"/>
      <x:c r="I29" s="106"/>
      <x:c r="J29" s="106"/>
      <x:c r="K29" s="106"/>
      <x:c r="L29" s="106"/>
      <x:c r="M29" s="106"/>
    </x:row>
    <x:row r="30">
      <x:c r="A30" s="106"/>
      <x:c r="B30" s="106"/>
      <x:c r="C30" s="106"/>
      <x:c r="D30" s="106"/>
      <x:c r="E30" s="106"/>
      <x:c r="F30" s="106"/>
      <x:c r="G30" s="106"/>
      <x:c r="H30" s="106"/>
      <x:c r="I30" s="106"/>
      <x:c r="J30" s="106"/>
      <x:c r="K30" s="106"/>
      <x:c r="L30" s="106"/>
      <x:c r="M30" s="106"/>
    </x:row>
    <x:row r="31">
      <x:c r="A31" s="106"/>
      <x:c r="B31" s="106"/>
      <x:c r="C31" s="106"/>
      <x:c r="D31" s="106"/>
      <x:c r="E31" s="106"/>
      <x:c r="F31" s="106"/>
      <x:c r="G31" s="106"/>
      <x:c r="H31" s="106"/>
      <x:c r="I31" s="106"/>
      <x:c r="J31" s="106"/>
      <x:c r="K31" s="106"/>
      <x:c r="L31" s="106"/>
      <x:c r="M31" s="106"/>
    </x:row>
    <x:row r="32">
      <x:c r="A32" s="106"/>
      <x:c r="B32" s="106"/>
      <x:c r="C32" s="106"/>
      <x:c r="D32" s="106"/>
      <x:c r="E32" s="106"/>
      <x:c r="F32" s="106"/>
      <x:c r="G32" s="106"/>
      <x:c r="H32" s="106"/>
      <x:c r="I32" s="106"/>
      <x:c r="J32" s="106"/>
      <x:c r="K32" s="106"/>
      <x:c r="L32" s="106"/>
      <x:c r="M32" s="106"/>
    </x:row>
    <x:row r="33">
      <x:c r="A33" s="106"/>
      <x:c r="B33" s="106"/>
      <x:c r="C33" s="106"/>
      <x:c r="D33" s="106"/>
      <x:c r="E33" s="106"/>
      <x:c r="F33" s="106"/>
      <x:c r="G33" s="106"/>
      <x:c r="H33" s="106"/>
      <x:c r="I33" s="106"/>
      <x:c r="J33" s="106"/>
      <x:c r="K33" s="106"/>
      <x:c r="L33" s="106"/>
      <x:c r="M33" s="106"/>
    </x:row>
    <x:row r="34">
      <x:c r="A34" s="106"/>
      <x:c r="B34" s="106"/>
      <x:c r="C34" s="106"/>
      <x:c r="D34" s="106"/>
      <x:c r="E34" s="106"/>
      <x:c r="F34" s="106"/>
      <x:c r="G34" s="106"/>
      <x:c r="H34" s="106"/>
      <x:c r="I34" s="106"/>
      <x:c r="J34" s="106"/>
      <x:c r="K34" s="106"/>
      <x:c r="L34" s="106"/>
      <x:c r="M34" s="106"/>
    </x:row>
    <x:row r="35">
      <x:c r="A35" s="106"/>
      <x:c r="B35" s="106"/>
      <x:c r="C35" s="106"/>
      <x:c r="D35" s="106"/>
      <x:c r="E35" s="106"/>
      <x:c r="F35" s="106"/>
      <x:c r="G35" s="106"/>
      <x:c r="H35" s="106"/>
      <x:c r="I35" s="106"/>
      <x:c r="J35" s="106"/>
      <x:c r="K35" s="106"/>
      <x:c r="L35" s="106"/>
      <x:c r="M35" s="106"/>
    </x:row>
    <x:row r="36">
      <x:c r="A36" s="106"/>
      <x:c r="B36" s="106"/>
      <x:c r="C36" s="106"/>
      <x:c r="D36" s="106"/>
      <x:c r="E36" s="106"/>
      <x:c r="F36" s="106"/>
      <x:c r="G36" s="106"/>
      <x:c r="H36" s="106"/>
      <x:c r="I36" s="106"/>
      <x:c r="J36" s="106"/>
      <x:c r="K36" s="106"/>
      <x:c r="L36" s="106"/>
      <x:c r="M36" s="106"/>
    </x:row>
    <x:row r="37">
      <x:c r="A37" s="106"/>
      <x:c r="B37" s="106"/>
      <x:c r="C37" s="106"/>
      <x:c r="D37" s="106"/>
      <x:c r="E37" s="106"/>
      <x:c r="F37" s="106"/>
      <x:c r="G37" s="106"/>
      <x:c r="H37" s="106"/>
      <x:c r="I37" s="106"/>
      <x:c r="J37" s="106"/>
      <x:c r="K37" s="106"/>
      <x:c r="L37" s="106"/>
      <x:c r="M37" s="106"/>
    </x:row>
    <x:row r="38">
      <x:c r="A38" s="106"/>
      <x:c r="B38" s="106"/>
      <x:c r="C38" s="106"/>
      <x:c r="D38" s="106"/>
      <x:c r="E38" s="106"/>
      <x:c r="F38" s="106"/>
      <x:c r="G38" s="106"/>
      <x:c r="H38" s="106"/>
      <x:c r="I38" s="106"/>
      <x:c r="J38" s="106"/>
      <x:c r="K38" s="106"/>
      <x:c r="L38" s="106"/>
      <x:c r="M38" s="106"/>
    </x:row>
    <x:row r="39">
      <x:c r="A39" s="106"/>
      <x:c r="B39" s="106"/>
      <x:c r="C39" s="106"/>
      <x:c r="D39" s="106"/>
      <x:c r="E39" s="106"/>
      <x:c r="F39" s="106"/>
      <x:c r="G39" s="106"/>
      <x:c r="H39" s="106"/>
      <x:c r="I39" s="106"/>
      <x:c r="J39" s="106"/>
      <x:c r="K39" s="106"/>
      <x:c r="L39" s="106"/>
      <x:c r="M39" s="106"/>
    </x:row>
    <x:row r="40">
      <x:c r="A40" s="106"/>
      <x:c r="B40" s="106"/>
      <x:c r="C40" s="106"/>
      <x:c r="D40" s="106"/>
      <x:c r="E40" s="106"/>
      <x:c r="F40" s="106"/>
      <x:c r="G40" s="106"/>
      <x:c r="H40" s="106"/>
      <x:c r="I40" s="106"/>
      <x:c r="J40" s="106"/>
      <x:c r="K40" s="106"/>
      <x:c r="L40" s="106"/>
      <x:c r="M40" s="106"/>
    </x:row>
    <x:row r="41">
      <x:c r="A41" s="106"/>
      <x:c r="B41" s="106"/>
      <x:c r="C41" s="106"/>
      <x:c r="D41" s="106"/>
      <x:c r="E41" s="106"/>
      <x:c r="F41" s="106"/>
      <x:c r="G41" s="106"/>
      <x:c r="H41" s="106"/>
      <x:c r="I41" s="106"/>
      <x:c r="J41" s="106"/>
      <x:c r="K41" s="106"/>
      <x:c r="L41" s="106"/>
      <x:c r="M41" s="106"/>
    </x:row>
    <x:row r="42">
      <x:c r="A42" s="106"/>
      <x:c r="B42" s="106"/>
      <x:c r="C42" s="106"/>
      <x:c r="D42" s="106"/>
      <x:c r="E42" s="106"/>
      <x:c r="F42" s="106"/>
      <x:c r="G42" s="106"/>
      <x:c r="H42" s="106"/>
      <x:c r="I42" s="106"/>
      <x:c r="J42" s="106"/>
      <x:c r="K42" s="106"/>
      <x:c r="L42" s="106"/>
      <x:c r="M42" s="106"/>
    </x:row>
    <x:row r="43">
      <x:c r="A43" s="106"/>
      <x:c r="B43" s="106"/>
      <x:c r="C43" s="106"/>
      <x:c r="D43" s="106"/>
      <x:c r="E43" s="106"/>
      <x:c r="F43" s="106"/>
      <x:c r="G43" s="106"/>
      <x:c r="H43" s="106"/>
      <x:c r="I43" s="106"/>
      <x:c r="J43" s="106"/>
      <x:c r="K43" s="106"/>
      <x:c r="L43" s="106"/>
      <x:c r="M43" s="106"/>
    </x:row>
    <x:row r="44">
      <x:c r="A44" s="106"/>
      <x:c r="B44" s="106"/>
      <x:c r="C44" s="106"/>
      <x:c r="D44" s="106"/>
      <x:c r="E44" s="106"/>
      <x:c r="F44" s="106"/>
      <x:c r="G44" s="106"/>
      <x:c r="H44" s="106"/>
      <x:c r="I44" s="106"/>
      <x:c r="J44" s="106"/>
      <x:c r="K44" s="106"/>
      <x:c r="L44" s="106"/>
      <x:c r="M44" s="106"/>
    </x:row>
    <x:row r="45">
      <x:c r="A45" s="106"/>
      <x:c r="B45" s="106"/>
      <x:c r="C45" s="106"/>
      <x:c r="D45" s="106"/>
      <x:c r="E45" s="106"/>
      <x:c r="F45" s="106"/>
      <x:c r="G45" s="106"/>
      <x:c r="H45" s="106"/>
      <x:c r="I45" s="106"/>
      <x:c r="J45" s="106"/>
      <x:c r="K45" s="106"/>
      <x:c r="L45" s="106"/>
      <x:c r="M45" s="106"/>
    </x:row>
    <x:row r="46">
      <x:c r="A46" s="106"/>
      <x:c r="B46" s="106"/>
      <x:c r="C46" s="106"/>
      <x:c r="D46" s="106"/>
      <x:c r="E46" s="106"/>
      <x:c r="F46" s="106"/>
      <x:c r="G46" s="106"/>
      <x:c r="H46" s="106"/>
      <x:c r="I46" s="106"/>
      <x:c r="J46" s="106"/>
      <x:c r="K46" s="106"/>
      <x:c r="L46" s="106"/>
      <x:c r="M46" s="106"/>
    </x:row>
    <x:row r="47">
      <x:c r="A47" s="106"/>
      <x:c r="B47" s="106"/>
      <x:c r="C47" s="106"/>
      <x:c r="D47" s="106"/>
      <x:c r="E47" s="106"/>
      <x:c r="F47" s="106"/>
      <x:c r="G47" s="106"/>
      <x:c r="H47" s="106"/>
      <x:c r="I47" s="106"/>
      <x:c r="J47" s="106"/>
      <x:c r="K47" s="106"/>
      <x:c r="L47" s="106"/>
      <x:c r="M47" s="106"/>
    </x:row>
    <x:row r="48">
      <x:c r="A48" s="106"/>
      <x:c r="B48" s="106"/>
      <x:c r="C48" s="106"/>
      <x:c r="D48" s="106"/>
      <x:c r="E48" s="106"/>
      <x:c r="F48" s="106"/>
      <x:c r="G48" s="106"/>
      <x:c r="H48" s="106"/>
      <x:c r="I48" s="106"/>
      <x:c r="J48" s="106"/>
      <x:c r="K48" s="106"/>
      <x:c r="L48" s="106"/>
      <x:c r="M48" s="106"/>
    </x:row>
    <x:row r="49">
      <x:c r="A49" s="106"/>
      <x:c r="B49" s="106"/>
      <x:c r="C49" s="106"/>
      <x:c r="D49" s="106"/>
      <x:c r="E49" s="106"/>
      <x:c r="F49" s="106"/>
      <x:c r="G49" s="106"/>
      <x:c r="H49" s="106"/>
      <x:c r="I49" s="106"/>
      <x:c r="J49" s="106"/>
      <x:c r="K49" s="106"/>
      <x:c r="L49" s="106"/>
      <x:c r="M49" s="106"/>
    </x:row>
    <x:row r="50">
      <x:c r="A50" s="106"/>
      <x:c r="B50" s="106"/>
      <x:c r="C50" s="106"/>
      <x:c r="D50" s="106"/>
      <x:c r="E50" s="106"/>
      <x:c r="F50" s="106"/>
      <x:c r="G50" s="106"/>
      <x:c r="H50" s="106"/>
      <x:c r="I50" s="106"/>
      <x:c r="J50" s="106"/>
      <x:c r="K50" s="106"/>
      <x:c r="L50" s="106"/>
      <x:c r="M50" s="106"/>
    </x:row>
    <x:row r="51">
      <x:c r="A51" s="106"/>
      <x:c r="B51" s="106"/>
      <x:c r="C51" s="106"/>
      <x:c r="D51" s="106"/>
      <x:c r="E51" s="106"/>
      <x:c r="F51" s="106"/>
      <x:c r="G51" s="106"/>
      <x:c r="H51" s="106"/>
      <x:c r="I51" s="106"/>
      <x:c r="J51" s="106"/>
      <x:c r="K51" s="106"/>
      <x:c r="L51" s="106"/>
      <x:c r="M51" s="106"/>
    </x:row>
    <x:row r="52">
      <x:c r="A52" s="106"/>
      <x:c r="B52" s="106"/>
      <x:c r="C52" s="106"/>
      <x:c r="D52" s="106"/>
      <x:c r="E52" s="106"/>
      <x:c r="F52" s="106"/>
      <x:c r="G52" s="106"/>
      <x:c r="H52" s="106"/>
      <x:c r="I52" s="106"/>
      <x:c r="J52" s="106"/>
      <x:c r="K52" s="106"/>
      <x:c r="L52" s="106"/>
      <x:c r="M52" s="106"/>
    </x:row>
    <x:row r="53">
      <x:c r="A53" s="106"/>
      <x:c r="B53" s="106"/>
      <x:c r="C53" s="106"/>
      <x:c r="D53" s="106"/>
      <x:c r="E53" s="106"/>
      <x:c r="F53" s="106"/>
      <x:c r="G53" s="106"/>
      <x:c r="H53" s="106"/>
      <x:c r="I53" s="106"/>
      <x:c r="J53" s="106"/>
      <x:c r="K53" s="106"/>
      <x:c r="L53" s="106"/>
      <x:c r="M53" s="106"/>
    </x:row>
    <x:row r="54">
      <x:c r="A54" s="106"/>
      <x:c r="B54" s="106"/>
      <x:c r="C54" s="106"/>
      <x:c r="D54" s="106"/>
      <x:c r="E54" s="106"/>
      <x:c r="F54" s="106"/>
      <x:c r="G54" s="106"/>
      <x:c r="H54" s="106"/>
      <x:c r="I54" s="106"/>
      <x:c r="J54" s="106"/>
      <x:c r="K54" s="106"/>
      <x:c r="L54" s="106"/>
      <x:c r="M54" s="106"/>
    </x:row>
    <x:row r="55">
      <x:c r="A55" s="106"/>
      <x:c r="B55" s="106"/>
      <x:c r="C55" s="106"/>
      <x:c r="D55" s="106"/>
      <x:c r="E55" s="106"/>
      <x:c r="F55" s="106"/>
      <x:c r="G55" s="106"/>
      <x:c r="H55" s="106"/>
      <x:c r="I55" s="106"/>
      <x:c r="J55" s="106"/>
      <x:c r="K55" s="106"/>
      <x:c r="L55" s="106"/>
      <x:c r="M55" s="106"/>
    </x:row>
  </x:sheetData>
  <x:mergeCells>
    <x:mergeCell ref="A1:E2"/>
    <x:mergeCell ref="A3:E4"/>
  </x:mergeCells>
  <x:pageMargins left="0.7" right="0.7" top="0.75" bottom="0.75" header="0.3" footer="0.3"/>
</x:worksheet>
</file>

<file path=xl/worksheets/sheet8.xml><?xml version="1.0" encoding="utf-8"?>
<x:worksheet xmlns:x="http://schemas.openxmlformats.org/spreadsheetml/2006/main">
  <x:sheetFormatPr defaultRowHeight="15"/>
  <x:cols>
    <x:col min="1" max="1" width="9" hidden="0" customWidth="1"/>
    <x:col min="2" max="2" width="27" hidden="0" customWidth="1"/>
    <x:col min="3" max="3" width="68" hidden="0" customWidth="1"/>
    <x:col min="4" max="4" width="80" hidden="0" customWidth="1"/>
  </x:cols>
  <x:sheetData>
    <x:row r="1" ht="20" customHeight="1">
      <x:c r="A1" s="9" t="str">
        <x:v>SOURCES + ASSUMPTION STATUS</x:v>
      </x:c>
      <x:c r="B1" s="9"/>
      <x:c r="C1" s="9"/>
      <x:c r="D1" s="9"/>
      <x:c r="E1" s="106"/>
      <x:c r="F1" s="106"/>
      <x:c r="G1" s="106"/>
      <x:c r="H1" s="106"/>
      <x:c r="I1" s="106"/>
      <x:c r="J1" s="106"/>
      <x:c r="K1" s="106"/>
      <x:c r="L1" s="106"/>
      <x:c r="M1" s="106"/>
    </x:row>
    <x:row r="2" ht="20" customHeight="1">
      <x:c r="A2" s="9"/>
      <x:c r="B2" s="9"/>
      <x:c r="C2" s="9"/>
      <x:c r="D2" s="9"/>
      <x:c r="E2" s="106"/>
      <x:c r="F2" s="106"/>
      <x:c r="G2" s="106"/>
      <x:c r="H2" s="106"/>
      <x:c r="I2" s="106"/>
      <x:c r="J2" s="106"/>
      <x:c r="K2" s="106"/>
      <x:c r="L2" s="106"/>
      <x:c r="M2" s="106"/>
    </x:row>
    <x:row r="3" ht="20" customHeight="1">
      <x:c r="A3" s="17" t="str">
        <x:v>Official sources support legal/technical background. Amounts, new wage rules, percentages, unit prices and targets are proposed policy assumptions.</x:v>
      </x:c>
      <x:c r="B3" s="17"/>
      <x:c r="C3" s="17"/>
      <x:c r="D3" s="17"/>
      <x:c r="E3" s="106"/>
      <x:c r="F3" s="106"/>
      <x:c r="G3" s="106"/>
      <x:c r="H3" s="106"/>
      <x:c r="I3" s="106"/>
      <x:c r="J3" s="106"/>
      <x:c r="K3" s="106"/>
      <x:c r="L3" s="106"/>
      <x:c r="M3" s="106"/>
    </x:row>
    <x:row r="4" ht="20" customHeight="1">
      <x:c r="A4" s="17"/>
      <x:c r="B4" s="17"/>
      <x:c r="C4" s="17"/>
      <x:c r="D4" s="17"/>
      <x:c r="E4" s="106"/>
      <x:c r="F4" s="106"/>
      <x:c r="G4" s="106"/>
      <x:c r="H4" s="106"/>
      <x:c r="I4" s="106"/>
      <x:c r="J4" s="106"/>
      <x:c r="K4" s="106"/>
      <x:c r="L4" s="106"/>
      <x:c r="M4" s="106"/>
    </x:row>
    <x:row r="5" ht="20" customHeight="1">
      <x:c r="A5" s="107"/>
      <x:c r="B5" s="107"/>
      <x:c r="C5" s="107"/>
      <x:c r="D5" s="107"/>
      <x:c r="E5" s="106"/>
      <x:c r="F5" s="106"/>
      <x:c r="G5" s="106"/>
      <x:c r="H5" s="106"/>
      <x:c r="I5" s="106"/>
      <x:c r="J5" s="106"/>
      <x:c r="K5" s="106"/>
      <x:c r="L5" s="106"/>
      <x:c r="M5" s="106"/>
    </x:row>
    <x:row r="6" ht="36" customHeight="1">
      <x:c r="A6" s="24" t="str">
        <x:v>ID</x:v>
      </x:c>
      <x:c r="B6" s="24" t="str">
        <x:v>Topic</x:v>
      </x:c>
      <x:c r="C6" s="24" t="str">
        <x:v>Reference</x:v>
      </x:c>
      <x:c r="D6" s="24" t="str">
        <x:v>Source / URL</x:v>
      </x:c>
      <x:c r="E6" s="106"/>
      <x:c r="F6" s="106"/>
      <x:c r="G6" s="106"/>
      <x:c r="H6" s="106"/>
      <x:c r="I6" s="106"/>
      <x:c r="J6" s="106"/>
      <x:c r="K6" s="106"/>
      <x:c r="L6" s="106"/>
      <x:c r="M6" s="106"/>
    </x:row>
    <x:row r="7" ht="70" customHeight="1">
      <x:c r="A7" s="110" t="str">
        <x:v>S1</x:v>
      </x:c>
      <x:c r="B7" s="110" t="str">
        <x:v>Original proposal</x:v>
      </x:c>
      <x:c r="C7" s="110" t="str">
        <x:v>Chetuno Ebuwa, Expanded Amendment to the American Future Innovation and Infrastructure Act, user-supplied PDF, pp. 1–4.</x:v>
      </x:c>
      <x:c r="D7" s="110" t="str">
        <x:v>User-provided source, plus the edited discussion draft and approved revisions in this conversation.</x:v>
      </x:c>
      <x:c r="E7" s="106"/>
      <x:c r="F7" s="106"/>
      <x:c r="G7" s="106"/>
      <x:c r="H7" s="106"/>
      <x:c r="I7" s="106"/>
      <x:c r="J7" s="106"/>
      <x:c r="K7" s="106"/>
      <x:c r="L7" s="106"/>
      <x:c r="M7" s="106"/>
    </x:row>
    <x:row r="8" ht="70" customHeight="1">
      <x:c r="A8" s="110" t="str">
        <x:v>R1</x:v>
      </x:c>
      <x:c r="B8" s="110" t="str">
        <x:v>Presidential removal</x:v>
      </x:c>
      <x:c r="C8" s="110" t="str">
        <x:v>Supreme Court, Trump v. Slaughter, No. 25-332, decided June 29, 2026, opinion pp. 1–2, 25–28.</x:v>
      </x:c>
      <x:c r="D8" s="110" t="str">
        <x:v>https://www.supremecourt.gov/opinions/25pdf/25-332_new_geil.pdf</x:v>
      </x:c>
      <x:c r="E8" s="106"/>
      <x:c r="F8" s="106"/>
      <x:c r="G8" s="106"/>
      <x:c r="H8" s="106"/>
      <x:c r="I8" s="106"/>
      <x:c r="J8" s="106"/>
      <x:c r="K8" s="106"/>
      <x:c r="L8" s="106"/>
      <x:c r="M8" s="106"/>
    </x:row>
    <x:row r="9" ht="70" customHeight="1">
      <x:c r="A9" s="110" t="str">
        <x:v>R2</x:v>
      </x:c>
      <x:c r="B9" s="110" t="str">
        <x:v>Appropriations integrity</x:v>
      </x:c>
      <x:c r="C9" s="110" t="str">
        <x:v>GAO, Impoundment Control Act overview; accessed September 11, 2026.</x:v>
      </x:c>
      <x:c r="D9" s="110" t="str">
        <x:v>https://www.gao.gov/legal/appropriations-law/impoundment-control-act</x:v>
      </x:c>
      <x:c r="E9" s="106"/>
      <x:c r="F9" s="106"/>
      <x:c r="G9" s="106"/>
      <x:c r="H9" s="106"/>
      <x:c r="I9" s="106"/>
      <x:c r="J9" s="106"/>
      <x:c r="K9" s="106"/>
      <x:c r="L9" s="106"/>
      <x:c r="M9" s="106"/>
    </x:row>
    <x:row r="10" ht="70" customHeight="1">
      <x:c r="A10" s="110" t="str">
        <x:v>R3</x:v>
      </x:c>
      <x:c r="B10" s="110" t="str">
        <x:v>Disaster declaration</x:v>
      </x:c>
      <x:c r="C10" s="110" t="str">
        <x:v>42 U.S.C. § 5170, procedure for declaration; current text consulted September 11, 2026.</x:v>
      </x:c>
      <x:c r="D10" s="110" t="str">
        <x:v>https://www.law.cornell.edu/uscode/text/42/5170</x:v>
      </x:c>
      <x:c r="E10" s="106"/>
      <x:c r="F10" s="106"/>
      <x:c r="G10" s="106"/>
      <x:c r="H10" s="106"/>
      <x:c r="I10" s="106"/>
      <x:c r="J10" s="106"/>
      <x:c r="K10" s="106"/>
      <x:c r="L10" s="106"/>
      <x:c r="M10" s="106"/>
    </x:row>
    <x:row r="11" ht="70" customHeight="1">
      <x:c r="A11" s="110" t="str">
        <x:v>R4</x:v>
      </x:c>
      <x:c r="B11" s="110" t="str">
        <x:v>Federalism</x:v>
      </x:c>
      <x:c r="C11" s="110" t="str">
        <x:v>Supreme Court, Murphy v. NCAA, 584 U.S. 453 (2018), opinion concerning anti-commandeering.</x:v>
      </x:c>
      <x:c r="D11" s="110" t="str">
        <x:v>https://www.law.cornell.edu/supremecourt/text/16-476</x:v>
      </x:c>
      <x:c r="E11" s="106"/>
      <x:c r="F11" s="106"/>
      <x:c r="G11" s="106"/>
      <x:c r="H11" s="106"/>
      <x:c r="I11" s="106"/>
      <x:c r="J11" s="106"/>
      <x:c r="K11" s="106"/>
      <x:c r="L11" s="106"/>
      <x:c r="M11" s="106"/>
    </x:row>
    <x:row r="12" ht="70" customHeight="1">
      <x:c r="A12" s="110" t="str">
        <x:v>R5</x:v>
      </x:c>
      <x:c r="B12" s="110" t="str">
        <x:v>Robot evaluation</x:v>
      </x:c>
      <x:c r="C12" s="110" t="str">
        <x:v>NIST, Standard Test Methods for Response Robots; accessed September 11, 2026.</x:v>
      </x:c>
      <x:c r="D12" s="110" t="str">
        <x:v>https://www.nist.gov/el/intelligent-systems-division-73500/standard-test-methods-response-robots</x:v>
      </x:c>
      <x:c r="E12" s="106"/>
      <x:c r="F12" s="106"/>
      <x:c r="G12" s="106"/>
      <x:c r="H12" s="106"/>
      <x:c r="I12" s="106"/>
      <x:c r="J12" s="106"/>
      <x:c r="K12" s="106"/>
      <x:c r="L12" s="106"/>
      <x:c r="M12" s="106"/>
    </x:row>
    <x:row r="13" ht="70" customHeight="1">
      <x:c r="A13" s="110" t="str">
        <x:v>R6</x:v>
      </x:c>
      <x:c r="B13" s="110" t="str">
        <x:v>Incident coordination</x:v>
      </x:c>
      <x:c r="C13" s="110" t="str">
        <x:v>FEMA, National Continuous Improvement Guidance, E.2 National Incident Management System.</x:v>
      </x:c>
      <x:c r="D13" s="110" t="str">
        <x:v>https://www.preptoolkit.fema.gov/web/cip-citap/ncig/-/knowledge_base/ncig/e-2-national-incident-management-system</x:v>
      </x:c>
      <x:c r="E13" s="106"/>
      <x:c r="F13" s="106"/>
      <x:c r="G13" s="106"/>
      <x:c r="H13" s="106"/>
      <x:c r="I13" s="106"/>
      <x:c r="J13" s="106"/>
      <x:c r="K13" s="106"/>
      <x:c r="L13" s="106"/>
      <x:c r="M13" s="106"/>
    </x:row>
    <x:row r="14" ht="70" customHeight="1">
      <x:c r="A14" s="110" t="str">
        <x:v>R7</x:v>
      </x:c>
      <x:c r="B14" s="110" t="str">
        <x:v>AI risk assessment</x:v>
      </x:c>
      <x:c r="C14" s="110" t="str">
        <x:v>NIST, AI RMF 1.0 Core: Govern, Map, Measure, Manage. The source notes a revision is in progress.</x:v>
      </x:c>
      <x:c r="D14" s="110" t="str">
        <x:v>https://airc.nist.gov/airmf-resources/airmf/5-sec-core/</x:v>
      </x:c>
      <x:c r="E14" s="106"/>
      <x:c r="F14" s="106"/>
      <x:c r="G14" s="106"/>
      <x:c r="H14" s="106"/>
      <x:c r="I14" s="106"/>
      <x:c r="J14" s="106"/>
      <x:c r="K14" s="106"/>
      <x:c r="L14" s="106"/>
      <x:c r="M14" s="106"/>
    </x:row>
    <x:row r="15" ht="70" customHeight="1">
      <x:c r="A15" s="110" t="str">
        <x:v>R8</x:v>
      </x:c>
      <x:c r="B15" s="110" t="str">
        <x:v>Judicial review</x:v>
      </x:c>
      <x:c r="C15" s="110" t="str">
        <x:v>5 U.S.C. §§ 702 and 706; current text consulted September 11, 2026.</x:v>
      </x:c>
      <x:c r="D15" s="110" t="str">
        <x:v>https://www.law.cornell.edu/uscode/text/5/702 ; https://www.law.cornell.edu/uscode/text/5/706</x:v>
      </x:c>
      <x:c r="E15" s="106"/>
      <x:c r="F15" s="106"/>
      <x:c r="G15" s="106"/>
      <x:c r="H15" s="106"/>
      <x:c r="I15" s="106"/>
      <x:c r="J15" s="106"/>
      <x:c r="K15" s="106"/>
      <x:c r="L15" s="106"/>
      <x:c r="M15" s="106"/>
    </x:row>
    <x:row r="16" ht="70" customHeight="1">
      <x:c r="A16" s="110" t="str">
        <x:v>R9</x:v>
      </x:c>
      <x:c r="B16" s="110" t="str">
        <x:v>Existing nondiscrimination</x:v>
      </x:c>
      <x:c r="C16" s="110" t="str">
        <x:v>42 U.S.C. § 5151, nondiscrimination in disaster assistance. This draft proposes express additional political-neutrality duties for its own program.</x:v>
      </x:c>
      <x:c r="D16" s="110" t="str">
        <x:v>https://www.law.cornell.edu/uscode/text/42/5151</x:v>
      </x:c>
      <x:c r="E16" s="106"/>
      <x:c r="F16" s="106"/>
      <x:c r="G16" s="106"/>
      <x:c r="H16" s="106"/>
      <x:c r="I16" s="106"/>
      <x:c r="J16" s="106"/>
      <x:c r="K16" s="106"/>
      <x:c r="L16" s="106"/>
      <x:c r="M16" s="106"/>
    </x:row>
    <x:row r="17" ht="70" customHeight="1">
      <x:c r="A17" s="110" t="str">
        <x:v>R10</x:v>
      </x:c>
      <x:c r="B17" s="110" t="str">
        <x:v>Workforce coordination</x:v>
      </x:c>
      <x:c r="C17" s="110" t="str">
        <x:v>Department of Labor, WIOA Adult and Dislocated Worker Program; current page accessed September 11, 2026.</x:v>
      </x:c>
      <x:c r="D17" s="110" t="str">
        <x:v>https://www.dol.gov/agencies/eta/workforce-investment/adult</x:v>
      </x:c>
      <x:c r="E17" s="106"/>
      <x:c r="F17" s="106"/>
      <x:c r="G17" s="106"/>
      <x:c r="H17" s="106"/>
      <x:c r="I17" s="106"/>
      <x:c r="J17" s="106"/>
      <x:c r="K17" s="106"/>
      <x:c r="L17" s="106"/>
      <x:c r="M17" s="106"/>
    </x:row>
    <x:row r="18" ht="70" customHeight="1">
      <x:c r="A18" s="110" t="str">
        <x:v>R11</x:v>
      </x:c>
      <x:c r="B18" s="110" t="str">
        <x:v>Paid apprenticeship design</x:v>
      </x:c>
      <x:c r="C18" s="110" t="str">
        <x:v>Department of Labor, Registered Apprenticeship Program; accessed September 11, 2026.</x:v>
      </x:c>
      <x:c r="D18" s="110" t="str">
        <x:v>https://www.apprenticeship.gov/employers/registered-apprenticeship-program</x:v>
      </x:c>
      <x:c r="E18" s="106"/>
      <x:c r="F18" s="106"/>
      <x:c r="G18" s="106"/>
      <x:c r="H18" s="106"/>
      <x:c r="I18" s="106"/>
      <x:c r="J18" s="106"/>
      <x:c r="K18" s="106"/>
      <x:c r="L18" s="106"/>
      <x:c r="M18" s="106"/>
    </x:row>
    <x:row r="19" ht="70" customHeight="1">
      <x:c r="A19" s="110" t="str">
        <x:v>R12</x:v>
      </x:c>
      <x:c r="B19" s="110" t="str">
        <x:v>Continuous improvement</x:v>
      </x:c>
      <x:c r="C19" s="110" t="str">
        <x:v>FEMA, National Continuous Improvement Guidance: After Action Report and improvement templates; accessed September 11, 2026.</x:v>
      </x:c>
      <x:c r="D19" s="110" t="str">
        <x:v>https://preptoolkit.fema.gov/web/cip-citap/ncig/-/knowledge_base/ncig/2-3-1-after-action-report</x:v>
      </x:c>
      <x:c r="E19" s="106"/>
      <x:c r="F19" s="106"/>
      <x:c r="G19" s="106"/>
      <x:c r="H19" s="106"/>
      <x:c r="I19" s="106"/>
      <x:c r="J19" s="106"/>
      <x:c r="K19" s="106"/>
      <x:c r="L19" s="106"/>
      <x:c r="M19" s="106"/>
    </x:row>
    <x:row r="20" ht="70" customHeight="1">
      <x:c r="A20" s="110" t="str">
        <x:v>R13</x:v>
      </x:c>
      <x:c r="B20" s="110" t="str">
        <x:v>Internal control</x:v>
      </x:c>
      <x:c r="C20" s="110" t="str">
        <x:v>GAO, 2025 Green Book / Standards for Internal Control, effective FY 2026.</x:v>
      </x:c>
      <x:c r="D20" s="110" t="str">
        <x:v>https://www.gao.gov/products/gao-25-107721</x:v>
      </x:c>
      <x:c r="E20" s="106"/>
      <x:c r="F20" s="106"/>
      <x:c r="G20" s="106"/>
      <x:c r="H20" s="106"/>
      <x:c r="I20" s="106"/>
      <x:c r="J20" s="106"/>
      <x:c r="K20" s="106"/>
      <x:c r="L20" s="106"/>
      <x:c r="M20" s="106"/>
    </x:row>
    <x:row r="21" ht="20" customHeight="1">
      <x:c r="A21" s="107"/>
      <x:c r="B21" s="107"/>
      <x:c r="C21" s="107"/>
      <x:c r="D21" s="107"/>
      <x:c r="E21" s="106"/>
      <x:c r="F21" s="106"/>
      <x:c r="G21" s="106"/>
      <x:c r="H21" s="106"/>
      <x:c r="I21" s="106"/>
      <x:c r="J21" s="106"/>
      <x:c r="K21" s="106"/>
      <x:c r="L21" s="106"/>
      <x:c r="M21" s="106"/>
    </x:row>
    <x:row r="22" ht="20" customHeight="1">
      <x:c r="A22" s="107"/>
      <x:c r="B22" s="107"/>
      <x:c r="C22" s="107"/>
      <x:c r="D22" s="107"/>
      <x:c r="E22" s="106"/>
      <x:c r="F22" s="106"/>
      <x:c r="G22" s="106"/>
      <x:c r="H22" s="106"/>
      <x:c r="I22" s="106"/>
      <x:c r="J22" s="106"/>
      <x:c r="K22" s="106"/>
      <x:c r="L22" s="106"/>
      <x:c r="M22" s="106"/>
    </x:row>
    <x:row r="23" ht="20" customHeight="1">
      <x:c r="A23" s="107"/>
      <x:c r="B23" s="107"/>
      <x:c r="C23" s="107"/>
      <x:c r="D23" s="107"/>
      <x:c r="E23" s="106"/>
      <x:c r="F23" s="106"/>
      <x:c r="G23" s="106"/>
      <x:c r="H23" s="106"/>
      <x:c r="I23" s="106"/>
      <x:c r="J23" s="106"/>
      <x:c r="K23" s="106"/>
      <x:c r="L23" s="106"/>
      <x:c r="M23" s="106"/>
    </x:row>
    <x:row r="24" ht="20" customHeight="1">
      <x:c r="A24" s="107"/>
      <x:c r="B24" s="107"/>
      <x:c r="C24" s="107"/>
      <x:c r="D24" s="107"/>
      <x:c r="E24" s="106"/>
      <x:c r="F24" s="106"/>
      <x:c r="G24" s="106"/>
      <x:c r="H24" s="106"/>
      <x:c r="I24" s="106"/>
      <x:c r="J24" s="106"/>
      <x:c r="K24" s="106"/>
      <x:c r="L24" s="106"/>
      <x:c r="M24" s="106"/>
    </x:row>
    <x:row r="25" ht="20" customHeight="1">
      <x:c r="A25" s="107"/>
      <x:c r="B25" s="107"/>
      <x:c r="C25" s="107"/>
      <x:c r="D25" s="107"/>
      <x:c r="E25" s="106"/>
      <x:c r="F25" s="106"/>
      <x:c r="G25" s="106"/>
      <x:c r="H25" s="106"/>
      <x:c r="I25" s="106"/>
      <x:c r="J25" s="106"/>
      <x:c r="K25" s="106"/>
      <x:c r="L25" s="106"/>
      <x:c r="M25" s="106"/>
    </x:row>
    <x:row r="26" ht="20" customHeight="1">
      <x:c r="A26" s="107"/>
      <x:c r="B26" s="107"/>
      <x:c r="C26" s="107"/>
      <x:c r="D26" s="107"/>
      <x:c r="E26" s="106"/>
      <x:c r="F26" s="106"/>
      <x:c r="G26" s="106"/>
      <x:c r="H26" s="106"/>
      <x:c r="I26" s="106"/>
      <x:c r="J26" s="106"/>
      <x:c r="K26" s="106"/>
      <x:c r="L26" s="106"/>
      <x:c r="M26" s="106"/>
    </x:row>
    <x:row r="27" ht="20" customHeight="1">
      <x:c r="A27" s="107"/>
      <x:c r="B27" s="107"/>
      <x:c r="C27" s="107"/>
      <x:c r="D27" s="107"/>
      <x:c r="E27" s="106"/>
      <x:c r="F27" s="106"/>
      <x:c r="G27" s="106"/>
      <x:c r="H27" s="106"/>
      <x:c r="I27" s="106"/>
      <x:c r="J27" s="106"/>
      <x:c r="K27" s="106"/>
      <x:c r="L27" s="106"/>
      <x:c r="M27" s="106"/>
    </x:row>
    <x:row r="28" ht="20" customHeight="1">
      <x:c r="A28" s="107"/>
      <x:c r="B28" s="107"/>
      <x:c r="C28" s="107"/>
      <x:c r="D28" s="107"/>
      <x:c r="E28" s="106"/>
      <x:c r="F28" s="106"/>
      <x:c r="G28" s="106"/>
      <x:c r="H28" s="106"/>
      <x:c r="I28" s="106"/>
      <x:c r="J28" s="106"/>
      <x:c r="K28" s="106"/>
      <x:c r="L28" s="106"/>
      <x:c r="M28" s="106"/>
    </x:row>
    <x:row r="29">
      <x:c r="A29" s="106"/>
      <x:c r="B29" s="106"/>
      <x:c r="C29" s="106"/>
      <x:c r="D29" s="106"/>
      <x:c r="E29" s="106"/>
      <x:c r="F29" s="106"/>
      <x:c r="G29" s="106"/>
      <x:c r="H29" s="106"/>
      <x:c r="I29" s="106"/>
      <x:c r="J29" s="106"/>
      <x:c r="K29" s="106"/>
      <x:c r="L29" s="106"/>
      <x:c r="M29" s="106"/>
    </x:row>
    <x:row r="30">
      <x:c r="A30" s="106"/>
      <x:c r="B30" s="106"/>
      <x:c r="C30" s="106"/>
      <x:c r="D30" s="106"/>
      <x:c r="E30" s="106"/>
      <x:c r="F30" s="106"/>
      <x:c r="G30" s="106"/>
      <x:c r="H30" s="106"/>
      <x:c r="I30" s="106"/>
      <x:c r="J30" s="106"/>
      <x:c r="K30" s="106"/>
      <x:c r="L30" s="106"/>
      <x:c r="M30" s="106"/>
    </x:row>
    <x:row r="31">
      <x:c r="A31" s="106"/>
      <x:c r="B31" s="106"/>
      <x:c r="C31" s="106"/>
      <x:c r="D31" s="106"/>
      <x:c r="E31" s="106"/>
      <x:c r="F31" s="106"/>
      <x:c r="G31" s="106"/>
      <x:c r="H31" s="106"/>
      <x:c r="I31" s="106"/>
      <x:c r="J31" s="106"/>
      <x:c r="K31" s="106"/>
      <x:c r="L31" s="106"/>
      <x:c r="M31" s="106"/>
    </x:row>
    <x:row r="32">
      <x:c r="A32" s="106"/>
      <x:c r="B32" s="106"/>
      <x:c r="C32" s="106"/>
      <x:c r="D32" s="106"/>
      <x:c r="E32" s="106"/>
      <x:c r="F32" s="106"/>
      <x:c r="G32" s="106"/>
      <x:c r="H32" s="106"/>
      <x:c r="I32" s="106"/>
      <x:c r="J32" s="106"/>
      <x:c r="K32" s="106"/>
      <x:c r="L32" s="106"/>
      <x:c r="M32" s="106"/>
    </x:row>
    <x:row r="33">
      <x:c r="A33" s="106"/>
      <x:c r="B33" s="106"/>
      <x:c r="C33" s="106"/>
      <x:c r="D33" s="106"/>
      <x:c r="E33" s="106"/>
      <x:c r="F33" s="106"/>
      <x:c r="G33" s="106"/>
      <x:c r="H33" s="106"/>
      <x:c r="I33" s="106"/>
      <x:c r="J33" s="106"/>
      <x:c r="K33" s="106"/>
      <x:c r="L33" s="106"/>
      <x:c r="M33" s="106"/>
    </x:row>
    <x:row r="34">
      <x:c r="A34" s="106"/>
      <x:c r="B34" s="106"/>
      <x:c r="C34" s="106"/>
      <x:c r="D34" s="106"/>
      <x:c r="E34" s="106"/>
      <x:c r="F34" s="106"/>
      <x:c r="G34" s="106"/>
      <x:c r="H34" s="106"/>
      <x:c r="I34" s="106"/>
      <x:c r="J34" s="106"/>
      <x:c r="K34" s="106"/>
      <x:c r="L34" s="106"/>
      <x:c r="M34" s="106"/>
    </x:row>
    <x:row r="35">
      <x:c r="A35" s="106"/>
      <x:c r="B35" s="106"/>
      <x:c r="C35" s="106"/>
      <x:c r="D35" s="106"/>
      <x:c r="E35" s="106"/>
      <x:c r="F35" s="106"/>
      <x:c r="G35" s="106"/>
      <x:c r="H35" s="106"/>
      <x:c r="I35" s="106"/>
      <x:c r="J35" s="106"/>
      <x:c r="K35" s="106"/>
      <x:c r="L35" s="106"/>
      <x:c r="M35" s="106"/>
    </x:row>
    <x:row r="36">
      <x:c r="A36" s="106"/>
      <x:c r="B36" s="106"/>
      <x:c r="C36" s="106"/>
      <x:c r="D36" s="106"/>
      <x:c r="E36" s="106"/>
      <x:c r="F36" s="106"/>
      <x:c r="G36" s="106"/>
      <x:c r="H36" s="106"/>
      <x:c r="I36" s="106"/>
      <x:c r="J36" s="106"/>
      <x:c r="K36" s="106"/>
      <x:c r="L36" s="106"/>
      <x:c r="M36" s="106"/>
    </x:row>
    <x:row r="37">
      <x:c r="A37" s="106"/>
      <x:c r="B37" s="106"/>
      <x:c r="C37" s="106"/>
      <x:c r="D37" s="106"/>
      <x:c r="E37" s="106"/>
      <x:c r="F37" s="106"/>
      <x:c r="G37" s="106"/>
      <x:c r="H37" s="106"/>
      <x:c r="I37" s="106"/>
      <x:c r="J37" s="106"/>
      <x:c r="K37" s="106"/>
      <x:c r="L37" s="106"/>
      <x:c r="M37" s="106"/>
    </x:row>
    <x:row r="38">
      <x:c r="A38" s="106"/>
      <x:c r="B38" s="106"/>
      <x:c r="C38" s="106"/>
      <x:c r="D38" s="106"/>
      <x:c r="E38" s="106"/>
      <x:c r="F38" s="106"/>
      <x:c r="G38" s="106"/>
      <x:c r="H38" s="106"/>
      <x:c r="I38" s="106"/>
      <x:c r="J38" s="106"/>
      <x:c r="K38" s="106"/>
      <x:c r="L38" s="106"/>
      <x:c r="M38" s="106"/>
    </x:row>
    <x:row r="39">
      <x:c r="A39" s="106"/>
      <x:c r="B39" s="106"/>
      <x:c r="C39" s="106"/>
      <x:c r="D39" s="106"/>
      <x:c r="E39" s="106"/>
      <x:c r="F39" s="106"/>
      <x:c r="G39" s="106"/>
      <x:c r="H39" s="106"/>
      <x:c r="I39" s="106"/>
      <x:c r="J39" s="106"/>
      <x:c r="K39" s="106"/>
      <x:c r="L39" s="106"/>
      <x:c r="M39" s="106"/>
    </x:row>
    <x:row r="40">
      <x:c r="A40" s="106"/>
      <x:c r="B40" s="106"/>
      <x:c r="C40" s="106"/>
      <x:c r="D40" s="106"/>
      <x:c r="E40" s="106"/>
      <x:c r="F40" s="106"/>
      <x:c r="G40" s="106"/>
      <x:c r="H40" s="106"/>
      <x:c r="I40" s="106"/>
      <x:c r="J40" s="106"/>
      <x:c r="K40" s="106"/>
      <x:c r="L40" s="106"/>
      <x:c r="M40" s="106"/>
    </x:row>
    <x:row r="41">
      <x:c r="A41" s="106"/>
      <x:c r="B41" s="106"/>
      <x:c r="C41" s="106"/>
      <x:c r="D41" s="106"/>
      <x:c r="E41" s="106"/>
      <x:c r="F41" s="106"/>
      <x:c r="G41" s="106"/>
      <x:c r="H41" s="106"/>
      <x:c r="I41" s="106"/>
      <x:c r="J41" s="106"/>
      <x:c r="K41" s="106"/>
      <x:c r="L41" s="106"/>
      <x:c r="M41" s="106"/>
    </x:row>
    <x:row r="42">
      <x:c r="A42" s="106"/>
      <x:c r="B42" s="106"/>
      <x:c r="C42" s="106"/>
      <x:c r="D42" s="106"/>
      <x:c r="E42" s="106"/>
      <x:c r="F42" s="106"/>
      <x:c r="G42" s="106"/>
      <x:c r="H42" s="106"/>
      <x:c r="I42" s="106"/>
      <x:c r="J42" s="106"/>
      <x:c r="K42" s="106"/>
      <x:c r="L42" s="106"/>
      <x:c r="M42" s="106"/>
    </x:row>
    <x:row r="43">
      <x:c r="A43" s="106"/>
      <x:c r="B43" s="106"/>
      <x:c r="C43" s="106"/>
      <x:c r="D43" s="106"/>
      <x:c r="E43" s="106"/>
      <x:c r="F43" s="106"/>
      <x:c r="G43" s="106"/>
      <x:c r="H43" s="106"/>
      <x:c r="I43" s="106"/>
      <x:c r="J43" s="106"/>
      <x:c r="K43" s="106"/>
      <x:c r="L43" s="106"/>
      <x:c r="M43" s="106"/>
    </x:row>
    <x:row r="44">
      <x:c r="A44" s="106"/>
      <x:c r="B44" s="106"/>
      <x:c r="C44" s="106"/>
      <x:c r="D44" s="106"/>
      <x:c r="E44" s="106"/>
      <x:c r="F44" s="106"/>
      <x:c r="G44" s="106"/>
      <x:c r="H44" s="106"/>
      <x:c r="I44" s="106"/>
      <x:c r="J44" s="106"/>
      <x:c r="K44" s="106"/>
      <x:c r="L44" s="106"/>
      <x:c r="M44" s="106"/>
    </x:row>
    <x:row r="45">
      <x:c r="A45" s="106"/>
      <x:c r="B45" s="106"/>
      <x:c r="C45" s="106"/>
      <x:c r="D45" s="106"/>
      <x:c r="E45" s="106"/>
      <x:c r="F45" s="106"/>
      <x:c r="G45" s="106"/>
      <x:c r="H45" s="106"/>
      <x:c r="I45" s="106"/>
      <x:c r="J45" s="106"/>
      <x:c r="K45" s="106"/>
      <x:c r="L45" s="106"/>
      <x:c r="M45" s="106"/>
    </x:row>
    <x:row r="46">
      <x:c r="A46" s="106"/>
      <x:c r="B46" s="106"/>
      <x:c r="C46" s="106"/>
      <x:c r="D46" s="106"/>
      <x:c r="E46" s="106"/>
      <x:c r="F46" s="106"/>
      <x:c r="G46" s="106"/>
      <x:c r="H46" s="106"/>
      <x:c r="I46" s="106"/>
      <x:c r="J46" s="106"/>
      <x:c r="K46" s="106"/>
      <x:c r="L46" s="106"/>
      <x:c r="M46" s="106"/>
    </x:row>
    <x:row r="47">
      <x:c r="A47" s="106"/>
      <x:c r="B47" s="106"/>
      <x:c r="C47" s="106"/>
      <x:c r="D47" s="106"/>
      <x:c r="E47" s="106"/>
      <x:c r="F47" s="106"/>
      <x:c r="G47" s="106"/>
      <x:c r="H47" s="106"/>
      <x:c r="I47" s="106"/>
      <x:c r="J47" s="106"/>
      <x:c r="K47" s="106"/>
      <x:c r="L47" s="106"/>
      <x:c r="M47" s="106"/>
    </x:row>
    <x:row r="48">
      <x:c r="A48" s="106"/>
      <x:c r="B48" s="106"/>
      <x:c r="C48" s="106"/>
      <x:c r="D48" s="106"/>
      <x:c r="E48" s="106"/>
      <x:c r="F48" s="106"/>
      <x:c r="G48" s="106"/>
      <x:c r="H48" s="106"/>
      <x:c r="I48" s="106"/>
      <x:c r="J48" s="106"/>
      <x:c r="K48" s="106"/>
      <x:c r="L48" s="106"/>
      <x:c r="M48" s="106"/>
    </x:row>
    <x:row r="49">
      <x:c r="A49" s="106"/>
      <x:c r="B49" s="106"/>
      <x:c r="C49" s="106"/>
      <x:c r="D49" s="106"/>
      <x:c r="E49" s="106"/>
      <x:c r="F49" s="106"/>
      <x:c r="G49" s="106"/>
      <x:c r="H49" s="106"/>
      <x:c r="I49" s="106"/>
      <x:c r="J49" s="106"/>
      <x:c r="K49" s="106"/>
      <x:c r="L49" s="106"/>
      <x:c r="M49" s="106"/>
    </x:row>
    <x:row r="50">
      <x:c r="A50" s="106"/>
      <x:c r="B50" s="106"/>
      <x:c r="C50" s="106"/>
      <x:c r="D50" s="106"/>
      <x:c r="E50" s="106"/>
      <x:c r="F50" s="106"/>
      <x:c r="G50" s="106"/>
      <x:c r="H50" s="106"/>
      <x:c r="I50" s="106"/>
      <x:c r="J50" s="106"/>
      <x:c r="K50" s="106"/>
      <x:c r="L50" s="106"/>
      <x:c r="M50" s="106"/>
    </x:row>
    <x:row r="51">
      <x:c r="A51" s="106"/>
      <x:c r="B51" s="106"/>
      <x:c r="C51" s="106"/>
      <x:c r="D51" s="106"/>
      <x:c r="E51" s="106"/>
      <x:c r="F51" s="106"/>
      <x:c r="G51" s="106"/>
      <x:c r="H51" s="106"/>
      <x:c r="I51" s="106"/>
      <x:c r="J51" s="106"/>
      <x:c r="K51" s="106"/>
      <x:c r="L51" s="106"/>
      <x:c r="M51" s="106"/>
    </x:row>
    <x:row r="52">
      <x:c r="A52" s="106"/>
      <x:c r="B52" s="106"/>
      <x:c r="C52" s="106"/>
      <x:c r="D52" s="106"/>
      <x:c r="E52" s="106"/>
      <x:c r="F52" s="106"/>
      <x:c r="G52" s="106"/>
      <x:c r="H52" s="106"/>
      <x:c r="I52" s="106"/>
      <x:c r="J52" s="106"/>
      <x:c r="K52" s="106"/>
      <x:c r="L52" s="106"/>
      <x:c r="M52" s="106"/>
    </x:row>
    <x:row r="53">
      <x:c r="A53" s="106"/>
      <x:c r="B53" s="106"/>
      <x:c r="C53" s="106"/>
      <x:c r="D53" s="106"/>
      <x:c r="E53" s="106"/>
      <x:c r="F53" s="106"/>
      <x:c r="G53" s="106"/>
      <x:c r="H53" s="106"/>
      <x:c r="I53" s="106"/>
      <x:c r="J53" s="106"/>
      <x:c r="K53" s="106"/>
      <x:c r="L53" s="106"/>
      <x:c r="M53" s="106"/>
    </x:row>
    <x:row r="54">
      <x:c r="A54" s="106"/>
      <x:c r="B54" s="106"/>
      <x:c r="C54" s="106"/>
      <x:c r="D54" s="106"/>
      <x:c r="E54" s="106"/>
      <x:c r="F54" s="106"/>
      <x:c r="G54" s="106"/>
      <x:c r="H54" s="106"/>
      <x:c r="I54" s="106"/>
      <x:c r="J54" s="106"/>
      <x:c r="K54" s="106"/>
      <x:c r="L54" s="106"/>
      <x:c r="M54" s="106"/>
    </x:row>
    <x:row r="55">
      <x:c r="A55" s="106"/>
      <x:c r="B55" s="106"/>
      <x:c r="C55" s="106"/>
      <x:c r="D55" s="106"/>
      <x:c r="E55" s="106"/>
      <x:c r="F55" s="106"/>
      <x:c r="G55" s="106"/>
      <x:c r="H55" s="106"/>
      <x:c r="I55" s="106"/>
      <x:c r="J55" s="106"/>
      <x:c r="K55" s="106"/>
      <x:c r="L55" s="106"/>
      <x:c r="M55" s="106"/>
    </x:row>
  </x:sheetData>
  <x:mergeCells>
    <x:mergeCell ref="A1:D2"/>
    <x:mergeCell ref="A3:D4"/>
  </x:mergeCells>
  <x:pageMargins left="0.7" right="0.7" top="0.75" bottom="0.75" header="0.3" footer="0.3"/>
</x:worksheet>
</file>